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7770" windowHeight="4305" tabRatio="602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NKTW 08,2014" sheetId="8" r:id="rId8"/>
    <sheet name="Sheet1" sheetId="9" r:id="rId9"/>
  </sheets>
  <definedNames>
    <definedName name="_Fill" hidden="1">#REF!</definedName>
    <definedName name="nhan">#REF!</definedName>
    <definedName name="_xlnm.Print_Titles" localSheetId="7">'NKTW 08,2014'!$10:$14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<sst xmlns="http://schemas.openxmlformats.org/spreadsheetml/2006/main" count="253" uniqueCount="169">
  <si>
    <t>A</t>
  </si>
  <si>
    <t>B</t>
  </si>
  <si>
    <t xml:space="preserve"> </t>
  </si>
  <si>
    <t>C</t>
  </si>
  <si>
    <t>1000 USD</t>
  </si>
  <si>
    <t>Mã số</t>
  </si>
  <si>
    <t>Đơn vị tính</t>
  </si>
  <si>
    <t>Lượng</t>
  </si>
  <si>
    <t>Trị giá (1000 USD)</t>
  </si>
  <si>
    <t>Tấn</t>
  </si>
  <si>
    <t>Người lập biểu</t>
  </si>
  <si>
    <t>I. Loại hình kinh tế</t>
  </si>
  <si>
    <t>1- Kinh tế nhà nước</t>
  </si>
  <si>
    <t>2- Kinh tế tập thể</t>
  </si>
  <si>
    <t>3- Kinh tế cá thể</t>
  </si>
  <si>
    <t>II. Phân theo mặt hàng</t>
  </si>
  <si>
    <t>Chiếc</t>
  </si>
  <si>
    <t>Biểu số: 008/BCC- TMDV</t>
  </si>
  <si>
    <t>Ban hành theo Thông tư</t>
  </si>
  <si>
    <t>số 08/2012/TT-BKHĐT</t>
  </si>
  <si>
    <t>ngày 7/11/2012 của Bộ trưởng</t>
  </si>
  <si>
    <t>Bộ Kế hoạch và Đầu tư</t>
  </si>
  <si>
    <t>Ngày nhận báo cáo</t>
  </si>
  <si>
    <t>Ngày 17 tháng báo cáo</t>
  </si>
  <si>
    <t>01</t>
  </si>
  <si>
    <t>02</t>
  </si>
  <si>
    <t>03</t>
  </si>
  <si>
    <t>04</t>
  </si>
  <si>
    <t>05</t>
  </si>
  <si>
    <t>06</t>
  </si>
  <si>
    <t>''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</si>
  <si>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</si>
  <si>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</si>
  <si>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</si>
  <si>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</si>
  <si>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</si>
  <si>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</si>
  <si>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</si>
  <si>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</si>
  <si>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</si>
  <si>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</si>
  <si>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</si>
  <si>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</si>
  <si>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</si>
  <si>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</si>
  <si>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</si>
  <si>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</si>
  <si>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</si>
  <si>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</si>
  <si>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</si>
  <si>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</si>
  <si>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</si>
  <si>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</si>
  <si>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</si>
  <si>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</si>
  <si>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</si>
  <si>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</si>
  <si>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</si>
  <si>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</si>
  <si>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</si>
  <si>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1. Hàng thủy sản</t>
  </si>
  <si>
    <t>9. Bánh kẹo và các sản phẩm
từ ngũ cốc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</si>
  <si>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</si>
  <si>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</si>
  <si>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</si>
  <si>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</si>
  <si>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</si>
  <si>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</si>
  <si>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</si>
  <si>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</si>
  <si>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</si>
  <si>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</si>
  <si>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</si>
  <si>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</si>
  <si>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</si>
  <si>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</si>
  <si>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</si>
  <si>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</si>
  <si>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Trịnh Thị Phương Thúy</t>
  </si>
  <si>
    <t>2. Sữa và sản phẩm từ sữa</t>
  </si>
  <si>
    <t>3. Hàng rau</t>
  </si>
  <si>
    <t>4. Hạt điều</t>
  </si>
  <si>
    <t>5. Đậu tương</t>
  </si>
  <si>
    <t>6. Lúa mỳ</t>
  </si>
  <si>
    <t>8. Dầu mỡ động vật</t>
  </si>
  <si>
    <t>12. Clanhke</t>
  </si>
  <si>
    <t>13. Dầu thô</t>
  </si>
  <si>
    <t>14. Xăng dầu các loại</t>
  </si>
  <si>
    <t>16. Sản phẩm từ dầu mỏ khác</t>
  </si>
  <si>
    <t>19. Nguyên phụ liệu dược phẩm</t>
  </si>
  <si>
    <t>25. Cao su</t>
  </si>
  <si>
    <t>29. Sản phẩm từ giấy</t>
  </si>
  <si>
    <t>34. Đá quí, kim loại quí và sản phẩm</t>
  </si>
  <si>
    <t>35. Phế liệu sắt thép</t>
  </si>
  <si>
    <t>39. Sản phẩm từ kim loại thường khác</t>
  </si>
  <si>
    <t>41. Hàng điện gia dụng và linh kiện</t>
  </si>
  <si>
    <t>42. Điện thoại các loại và linh kiện</t>
  </si>
  <si>
    <t>43. Máy ảnh, máy quay phim và
linh kiện</t>
  </si>
  <si>
    <t>45. Dây điện và dây cáp điện</t>
  </si>
  <si>
    <t>46. Ô tô nguyên chiếc các loại</t>
  </si>
  <si>
    <t>48. Xe máy nguyên chiếc</t>
  </si>
  <si>
    <t>49. Linh kiện và phụ tùng xe máy</t>
  </si>
  <si>
    <t>50.Phương tiện vận tải khác</t>
  </si>
  <si>
    <t>51. Điện</t>
  </si>
  <si>
    <t>52</t>
  </si>
  <si>
    <t>53</t>
  </si>
  <si>
    <t>54</t>
  </si>
  <si>
    <t>55</t>
  </si>
  <si>
    <t>56</t>
  </si>
  <si>
    <t>57</t>
  </si>
  <si>
    <t>58</t>
  </si>
  <si>
    <t>TỔNG TRỊ GIÁ</t>
  </si>
  <si>
    <t>26. Sản phẩm từ cao su</t>
  </si>
  <si>
    <t>Thực hiện
tháng 01/2014</t>
  </si>
  <si>
    <t>Thực hiện
tháng 02/2014</t>
  </si>
  <si>
    <t>Thực hiện
tháng 03/2014</t>
  </si>
  <si>
    <t>T4/2013</t>
  </si>
  <si>
    <t xml:space="preserve">Chính thức
tháng 04/2014
</t>
  </si>
  <si>
    <t>5 tháng 2013</t>
  </si>
  <si>
    <t>6 tháng 2013</t>
  </si>
  <si>
    <t>Đặng Thị Hiền</t>
  </si>
  <si>
    <t xml:space="preserve">      Người kiểm tra biểu</t>
  </si>
  <si>
    <t xml:space="preserve">                              NHẬP KHẨU HÀNG HÓA</t>
  </si>
  <si>
    <t xml:space="preserve">Chính thức
tháng 05/2014
</t>
  </si>
  <si>
    <t xml:space="preserve">                Biên Hòa, ngày       tháng       năm 2014</t>
  </si>
  <si>
    <t xml:space="preserve">             KT. CỤC TRƯỞNG</t>
  </si>
  <si>
    <t xml:space="preserve">            PHÓ CỤC TRƯỞNG</t>
  </si>
  <si>
    <t xml:space="preserve">        Trần Xuân Hà</t>
  </si>
  <si>
    <t>2- Kinh tế tư nhân</t>
  </si>
  <si>
    <t>3- Kinh tế có vốn ĐTNN</t>
  </si>
  <si>
    <t>1. Ngô</t>
  </si>
  <si>
    <t>2. Thức ăn gia súc</t>
  </si>
  <si>
    <t>3. Nguyên phụ liệu thuốc lá</t>
  </si>
  <si>
    <t>4. Khí đốt hóa lỏng</t>
  </si>
  <si>
    <t>5. Hóa chất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</si>
  <si>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</si>
  <si>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</si>
  <si>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</si>
  <si>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</si>
  <si>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</si>
  <si>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</si>
  <si>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</si>
  <si>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</si>
  <si>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</si>
  <si>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</si>
  <si>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</si>
  <si>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</si>
  <si>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</si>
  <si>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</si>
  <si>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</si>
  <si>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21. Máy vi tính, sản phẩm điện tử
và linh kiện</t>
  </si>
  <si>
    <t>22. Máy móc thiết bị, DCPT khác</t>
  </si>
  <si>
    <t>23. Linh kiện, phụ tùng ô tô</t>
  </si>
  <si>
    <t>24, Hàng hóa khác</t>
  </si>
  <si>
    <t>Thực hiện 
tháng 06/2014</t>
  </si>
  <si>
    <t>Cộng dồn
7 tháng</t>
  </si>
  <si>
    <t>7 tháng 2013</t>
  </si>
  <si>
    <t xml:space="preserve">                                                   - Đơn vị báo cáo:</t>
  </si>
  <si>
    <t xml:space="preserve">                                                            Cục Thống kê Đồng Nai</t>
  </si>
  <si>
    <t xml:space="preserve">                                                                                                                             - Đơn vị nhận báo cáo:</t>
  </si>
  <si>
    <t xml:space="preserve">                                                                                                                      Tổng cục Thống kê</t>
  </si>
  <si>
    <t>Thực hiện 
tháng 07/2014</t>
  </si>
  <si>
    <t>Dự ước 
tháng 08/2014</t>
  </si>
  <si>
    <t>Cộng dồn
8 tháng</t>
  </si>
  <si>
    <t>8 tháng 2014 so 
cùng kỳ (%)</t>
  </si>
  <si>
    <t>Thực hiện 
tháng 08/2013</t>
  </si>
  <si>
    <t>Cộng dồn 6 tháng</t>
  </si>
  <si>
    <t xml:space="preserve">                        Tháng   08  năm 2014</t>
  </si>
  <si>
    <t xml:space="preserve">Số:              /  BC - CTK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</si>
</sst>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;[Red]#,##0.0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</numFmts>
  <fonts count="65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.VnTime"/>
      <family val="2"/>
    </font>
    <font>
      <sz val="12"/>
      <name val=".VnTime"/>
      <family val="2"/>
    </font>
    <font>
      <sz val="14"/>
      <name val=".VnTime"/>
      <family val="2"/>
    </font>
    <font>
      <b/>
      <sz val="13"/>
      <name val=".VnTime"/>
      <family val="2"/>
    </font>
    <font>
      <sz val="13"/>
      <name val=".VnTime"/>
      <family val="2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63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2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0">
      <alignment/>
      <protection/>
    </xf>
  </cellStyleXfs>
  <cellXfs count="22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173" fontId="18" fillId="32" borderId="10" xfId="0" applyNumberFormat="1" applyFont="1" applyFill="1" applyBorder="1" applyAlignment="1" quotePrefix="1">
      <alignment horizontal="center"/>
    </xf>
    <xf numFmtId="173" fontId="20" fillId="32" borderId="10" xfId="0" applyNumberFormat="1" applyFont="1" applyFill="1" applyBorder="1" applyAlignment="1">
      <alignment/>
    </xf>
    <xf numFmtId="173" fontId="20" fillId="32" borderId="10" xfId="0" applyNumberFormat="1" applyFont="1" applyFill="1" applyBorder="1" applyAlignment="1">
      <alignment wrapText="1"/>
    </xf>
    <xf numFmtId="0" fontId="20" fillId="32" borderId="1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171" fontId="17" fillId="32" borderId="0" xfId="43" applyNumberFormat="1" applyFont="1" applyFill="1" applyAlignment="1">
      <alignment vertical="center"/>
    </xf>
    <xf numFmtId="0" fontId="20" fillId="32" borderId="0" xfId="0" applyFont="1" applyFill="1" applyAlignment="1">
      <alignment horizontal="center" vertical="center"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/>
    </xf>
    <xf numFmtId="3" fontId="17" fillId="32" borderId="0" xfId="0" applyNumberFormat="1" applyFont="1" applyFill="1" applyAlignment="1">
      <alignment/>
    </xf>
    <xf numFmtId="0" fontId="19" fillId="32" borderId="0" xfId="0" applyFont="1" applyFill="1" applyBorder="1" applyAlignment="1">
      <alignment/>
    </xf>
    <xf numFmtId="0" fontId="21" fillId="32" borderId="0" xfId="0" applyFont="1" applyFill="1" applyAlignment="1">
      <alignment horizontal="center"/>
    </xf>
    <xf numFmtId="0" fontId="17" fillId="32" borderId="0" xfId="0" applyFont="1" applyFill="1" applyAlignment="1">
      <alignment vertical="center"/>
    </xf>
    <xf numFmtId="0" fontId="23" fillId="32" borderId="0" xfId="0" applyFont="1" applyFill="1" applyAlignment="1">
      <alignment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Alignment="1">
      <alignment horizontal="centerContinuous" vertical="center"/>
    </xf>
    <xf numFmtId="0" fontId="20" fillId="32" borderId="0" xfId="0" applyFont="1" applyFill="1" applyAlignment="1">
      <alignment horizontal="left"/>
    </xf>
    <xf numFmtId="0" fontId="20" fillId="32" borderId="0" xfId="0" applyFont="1" applyFill="1" applyAlignment="1">
      <alignment horizontal="centerContinuous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 horizontal="center" vertical="center"/>
    </xf>
    <xf numFmtId="2" fontId="20" fillId="32" borderId="10" xfId="0" applyNumberFormat="1" applyFont="1" applyFill="1" applyBorder="1" applyAlignment="1">
      <alignment/>
    </xf>
    <xf numFmtId="2" fontId="20" fillId="32" borderId="10" xfId="0" applyNumberFormat="1" applyFont="1" applyFill="1" applyBorder="1" applyAlignment="1">
      <alignment wrapText="1"/>
    </xf>
    <xf numFmtId="0" fontId="21" fillId="32" borderId="0" xfId="0" applyFont="1" applyFill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22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/>
    </xf>
    <xf numFmtId="173" fontId="19" fillId="32" borderId="13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2" fontId="19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 quotePrefix="1">
      <alignment horizontal="center" vertical="center"/>
    </xf>
    <xf numFmtId="173" fontId="18" fillId="32" borderId="1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2" fontId="20" fillId="32" borderId="14" xfId="0" applyNumberFormat="1" applyFont="1" applyFill="1" applyBorder="1" applyAlignment="1">
      <alignment/>
    </xf>
    <xf numFmtId="171" fontId="24" fillId="33" borderId="10" xfId="43" applyNumberFormat="1" applyFont="1" applyFill="1" applyBorder="1" applyAlignment="1">
      <alignment/>
    </xf>
    <xf numFmtId="171" fontId="18" fillId="32" borderId="10" xfId="43" applyNumberFormat="1" applyFont="1" applyFill="1" applyBorder="1" applyAlignment="1" quotePrefix="1">
      <alignment horizontal="right"/>
    </xf>
    <xf numFmtId="171" fontId="18" fillId="32" borderId="10" xfId="43" applyNumberFormat="1" applyFont="1" applyFill="1" applyBorder="1" applyAlignment="1">
      <alignment/>
    </xf>
    <xf numFmtId="172" fontId="18" fillId="32" borderId="10" xfId="43" applyNumberFormat="1" applyFont="1" applyFill="1" applyBorder="1" applyAlignment="1" quotePrefix="1">
      <alignment horizontal="right"/>
    </xf>
    <xf numFmtId="171" fontId="18" fillId="32" borderId="10" xfId="43" applyNumberFormat="1" applyFont="1" applyFill="1" applyBorder="1" applyAlignment="1">
      <alignment horizontal="right"/>
    </xf>
    <xf numFmtId="171" fontId="18" fillId="32" borderId="10" xfId="43" applyNumberFormat="1" applyFont="1" applyFill="1" applyBorder="1" applyAlignment="1">
      <alignment horizontal="center" vertical="center"/>
    </xf>
    <xf numFmtId="171" fontId="18" fillId="33" borderId="10" xfId="43" applyNumberFormat="1" applyFont="1" applyFill="1" applyBorder="1" applyAlignment="1" quotePrefix="1">
      <alignment horizontal="right"/>
    </xf>
    <xf numFmtId="171" fontId="18" fillId="33" borderId="10" xfId="43" applyNumberFormat="1" applyFont="1" applyFill="1" applyBorder="1" applyAlignment="1">
      <alignment/>
    </xf>
    <xf numFmtId="0" fontId="6" fillId="32" borderId="10" xfId="0" applyFont="1" applyFill="1" applyBorder="1" applyAlignment="1">
      <alignment/>
    </xf>
    <xf numFmtId="3" fontId="6" fillId="32" borderId="10" xfId="0" applyNumberFormat="1" applyFont="1" applyFill="1" applyBorder="1" applyAlignment="1">
      <alignment/>
    </xf>
    <xf numFmtId="168" fontId="6" fillId="32" borderId="10" xfId="0" applyNumberFormat="1" applyFont="1" applyFill="1" applyBorder="1" applyAlignment="1">
      <alignment/>
    </xf>
    <xf numFmtId="3" fontId="6" fillId="32" borderId="10" xfId="43" applyNumberFormat="1" applyFont="1" applyFill="1" applyBorder="1" applyAlignment="1" quotePrefix="1">
      <alignment horizontal="right"/>
    </xf>
    <xf numFmtId="3" fontId="5" fillId="32" borderId="10" xfId="43" applyNumberFormat="1" applyFont="1" applyFill="1" applyBorder="1" applyAlignment="1">
      <alignment/>
    </xf>
    <xf numFmtId="171" fontId="18" fillId="32" borderId="14" xfId="43" applyNumberFormat="1" applyFont="1" applyFill="1" applyBorder="1" applyAlignment="1" quotePrefix="1">
      <alignment horizontal="right"/>
    </xf>
    <xf numFmtId="171" fontId="18" fillId="32" borderId="14" xfId="43" applyNumberFormat="1" applyFont="1" applyFill="1" applyBorder="1" applyAlignment="1">
      <alignment/>
    </xf>
    <xf numFmtId="171" fontId="18" fillId="33" borderId="14" xfId="43" applyNumberFormat="1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20" fillId="32" borderId="13" xfId="0" applyFont="1" applyFill="1" applyBorder="1" applyAlignment="1" quotePrefix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171" fontId="27" fillId="32" borderId="10" xfId="0" applyNumberFormat="1" applyFont="1" applyFill="1" applyBorder="1" applyAlignment="1">
      <alignment/>
    </xf>
    <xf numFmtId="0" fontId="20" fillId="32" borderId="10" xfId="0" applyFont="1" applyFill="1" applyBorder="1" applyAlignment="1" quotePrefix="1">
      <alignment horizontal="center" vertical="center"/>
    </xf>
    <xf numFmtId="0" fontId="18" fillId="32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27" fillId="32" borderId="0" xfId="0" applyFont="1" applyFill="1" applyBorder="1" applyAlignment="1">
      <alignment/>
    </xf>
    <xf numFmtId="3" fontId="18" fillId="32" borderId="10" xfId="43" applyNumberFormat="1" applyFont="1" applyFill="1" applyBorder="1" applyAlignment="1" quotePrefix="1">
      <alignment horizontal="right"/>
    </xf>
    <xf numFmtId="3" fontId="18" fillId="32" borderId="10" xfId="43" applyNumberFormat="1" applyFont="1" applyFill="1" applyBorder="1" applyAlignment="1">
      <alignment horizontal="right"/>
    </xf>
    <xf numFmtId="0" fontId="17" fillId="32" borderId="15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3" fontId="18" fillId="32" borderId="10" xfId="43" applyNumberFormat="1" applyFont="1" applyFill="1" applyBorder="1" applyAlignment="1">
      <alignment/>
    </xf>
    <xf numFmtId="0" fontId="20" fillId="32" borderId="14" xfId="0" applyFont="1" applyFill="1" applyBorder="1" applyAlignment="1" quotePrefix="1">
      <alignment horizontal="center" vertical="center"/>
    </xf>
    <xf numFmtId="3" fontId="18" fillId="32" borderId="14" xfId="43" applyNumberFormat="1" applyFont="1" applyFill="1" applyBorder="1" applyAlignment="1" quotePrefix="1">
      <alignment horizontal="right"/>
    </xf>
    <xf numFmtId="171" fontId="17" fillId="32" borderId="0" xfId="43" applyNumberFormat="1" applyFont="1" applyFill="1" applyAlignment="1">
      <alignment/>
    </xf>
    <xf numFmtId="171" fontId="17" fillId="32" borderId="0" xfId="43" applyNumberFormat="1" applyFont="1" applyFill="1" applyBorder="1" applyAlignment="1">
      <alignment/>
    </xf>
    <xf numFmtId="171" fontId="24" fillId="33" borderId="10" xfId="43" applyNumberFormat="1" applyFont="1" applyFill="1" applyBorder="1" applyAlignment="1" quotePrefix="1">
      <alignment horizontal="right"/>
    </xf>
    <xf numFmtId="171" fontId="27" fillId="32" borderId="10" xfId="43" applyNumberFormat="1" applyFont="1" applyFill="1" applyBorder="1" applyAlignment="1">
      <alignment/>
    </xf>
    <xf numFmtId="171" fontId="17" fillId="32" borderId="10" xfId="43" applyNumberFormat="1" applyFont="1" applyFill="1" applyBorder="1" applyAlignment="1">
      <alignment/>
    </xf>
    <xf numFmtId="171" fontId="7" fillId="32" borderId="10" xfId="43" applyNumberFormat="1" applyFont="1" applyFill="1" applyBorder="1" applyAlignment="1">
      <alignment/>
    </xf>
    <xf numFmtId="171" fontId="15" fillId="32" borderId="10" xfId="43" applyNumberFormat="1" applyFont="1" applyFill="1" applyBorder="1" applyAlignment="1">
      <alignment/>
    </xf>
    <xf numFmtId="171" fontId="21" fillId="32" borderId="13" xfId="43" applyNumberFormat="1" applyFont="1" applyFill="1" applyBorder="1" applyAlignment="1">
      <alignment/>
    </xf>
    <xf numFmtId="171" fontId="28" fillId="32" borderId="10" xfId="43" applyNumberFormat="1" applyFont="1" applyFill="1" applyBorder="1" applyAlignment="1">
      <alignment/>
    </xf>
    <xf numFmtId="171" fontId="6" fillId="32" borderId="10" xfId="43" applyNumberFormat="1" applyFont="1" applyFill="1" applyBorder="1" applyAlignment="1">
      <alignment/>
    </xf>
    <xf numFmtId="171" fontId="24" fillId="32" borderId="0" xfId="43" applyNumberFormat="1" applyFont="1" applyFill="1" applyAlignment="1">
      <alignment/>
    </xf>
    <xf numFmtId="171" fontId="30" fillId="32" borderId="0" xfId="43" applyNumberFormat="1" applyFont="1" applyFill="1" applyBorder="1" applyAlignment="1">
      <alignment/>
    </xf>
    <xf numFmtId="171" fontId="24" fillId="32" borderId="0" xfId="43" applyNumberFormat="1" applyFont="1" applyFill="1" applyBorder="1" applyAlignment="1">
      <alignment/>
    </xf>
    <xf numFmtId="171" fontId="31" fillId="32" borderId="0" xfId="43" applyNumberFormat="1" applyFont="1" applyFill="1" applyBorder="1" applyAlignment="1">
      <alignment/>
    </xf>
    <xf numFmtId="171" fontId="32" fillId="32" borderId="0" xfId="43" applyNumberFormat="1" applyFont="1" applyFill="1" applyBorder="1" applyAlignment="1">
      <alignment/>
    </xf>
    <xf numFmtId="171" fontId="30" fillId="32" borderId="13" xfId="43" applyNumberFormat="1" applyFont="1" applyFill="1" applyBorder="1" applyAlignment="1">
      <alignment/>
    </xf>
    <xf numFmtId="171" fontId="33" fillId="32" borderId="10" xfId="43" applyNumberFormat="1" applyFont="1" applyFill="1" applyBorder="1" applyAlignment="1">
      <alignment/>
    </xf>
    <xf numFmtId="171" fontId="34" fillId="32" borderId="10" xfId="43" applyNumberFormat="1" applyFont="1" applyFill="1" applyBorder="1" applyAlignment="1">
      <alignment/>
    </xf>
    <xf numFmtId="171" fontId="30" fillId="32" borderId="10" xfId="43" applyNumberFormat="1" applyFont="1" applyFill="1" applyBorder="1" applyAlignment="1">
      <alignment/>
    </xf>
    <xf numFmtId="171" fontId="32" fillId="32" borderId="10" xfId="43" applyNumberFormat="1" applyFont="1" applyFill="1" applyBorder="1" applyAlignment="1">
      <alignment/>
    </xf>
    <xf numFmtId="171" fontId="31" fillId="32" borderId="10" xfId="43" applyNumberFormat="1" applyFont="1" applyFill="1" applyBorder="1" applyAlignment="1">
      <alignment/>
    </xf>
    <xf numFmtId="171" fontId="30" fillId="32" borderId="14" xfId="43" applyNumberFormat="1" applyFont="1" applyFill="1" applyBorder="1" applyAlignment="1">
      <alignment/>
    </xf>
    <xf numFmtId="171" fontId="24" fillId="32" borderId="14" xfId="43" applyNumberFormat="1" applyFont="1" applyFill="1" applyBorder="1" applyAlignment="1">
      <alignment/>
    </xf>
    <xf numFmtId="171" fontId="24" fillId="33" borderId="14" xfId="43" applyNumberFormat="1" applyFont="1" applyFill="1" applyBorder="1" applyAlignment="1" quotePrefix="1">
      <alignment horizontal="right"/>
    </xf>
    <xf numFmtId="171" fontId="29" fillId="33" borderId="10" xfId="43" applyNumberFormat="1" applyFont="1" applyFill="1" applyBorder="1" applyAlignment="1">
      <alignment/>
    </xf>
    <xf numFmtId="172" fontId="15" fillId="32" borderId="13" xfId="0" applyNumberFormat="1" applyFont="1" applyFill="1" applyBorder="1" applyAlignment="1">
      <alignment horizontal="center"/>
    </xf>
    <xf numFmtId="172" fontId="15" fillId="32" borderId="10" xfId="0" applyNumberFormat="1" applyFont="1" applyFill="1" applyBorder="1" applyAlignment="1">
      <alignment horizontal="center"/>
    </xf>
    <xf numFmtId="172" fontId="18" fillId="32" borderId="10" xfId="0" applyNumberFormat="1" applyFont="1" applyFill="1" applyBorder="1" applyAlignment="1">
      <alignment horizontal="center"/>
    </xf>
    <xf numFmtId="172" fontId="18" fillId="32" borderId="10" xfId="0" applyNumberFormat="1" applyFont="1" applyFill="1" applyBorder="1" applyAlignment="1" quotePrefix="1">
      <alignment horizontal="center"/>
    </xf>
    <xf numFmtId="172" fontId="18" fillId="32" borderId="14" xfId="0" applyNumberFormat="1" applyFont="1" applyFill="1" applyBorder="1" applyAlignment="1">
      <alignment horizontal="center"/>
    </xf>
    <xf numFmtId="172" fontId="27" fillId="32" borderId="1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center"/>
    </xf>
    <xf numFmtId="167" fontId="27" fillId="32" borderId="10" xfId="43" applyFont="1" applyFill="1" applyBorder="1" applyAlignment="1">
      <alignment/>
    </xf>
    <xf numFmtId="172" fontId="30" fillId="32" borderId="13" xfId="0" applyNumberFormat="1" applyFont="1" applyFill="1" applyBorder="1" applyAlignment="1">
      <alignment horizontal="center"/>
    </xf>
    <xf numFmtId="171" fontId="19" fillId="32" borderId="11" xfId="43" applyNumberFormat="1" applyFont="1" applyFill="1" applyBorder="1" applyAlignment="1">
      <alignment horizontal="center"/>
    </xf>
    <xf numFmtId="171" fontId="17" fillId="32" borderId="13" xfId="43" applyNumberFormat="1" applyFont="1" applyFill="1" applyBorder="1" applyAlignment="1">
      <alignment/>
    </xf>
    <xf numFmtId="167" fontId="18" fillId="32" borderId="10" xfId="43" applyFont="1" applyFill="1" applyBorder="1" applyAlignment="1">
      <alignment/>
    </xf>
    <xf numFmtId="170" fontId="18" fillId="32" borderId="10" xfId="43" applyNumberFormat="1" applyFont="1" applyFill="1" applyBorder="1" applyAlignment="1">
      <alignment/>
    </xf>
    <xf numFmtId="0" fontId="25" fillId="32" borderId="10" xfId="0" applyFont="1" applyFill="1" applyBorder="1" applyAlignment="1">
      <alignment horizontal="center" vertical="center"/>
    </xf>
    <xf numFmtId="173" fontId="25" fillId="32" borderId="10" xfId="0" applyNumberFormat="1" applyFont="1" applyFill="1" applyBorder="1" applyAlignment="1">
      <alignment horizontal="center"/>
    </xf>
    <xf numFmtId="172" fontId="25" fillId="32" borderId="10" xfId="0" applyNumberFormat="1" applyFont="1" applyFill="1" applyBorder="1" applyAlignment="1">
      <alignment horizontal="center"/>
    </xf>
    <xf numFmtId="171" fontId="25" fillId="32" borderId="10" xfId="43" applyNumberFormat="1" applyFont="1" applyFill="1" applyBorder="1" applyAlignment="1">
      <alignment/>
    </xf>
    <xf numFmtId="0" fontId="25" fillId="32" borderId="0" xfId="0" applyFont="1" applyFill="1" applyBorder="1" applyAlignment="1">
      <alignment/>
    </xf>
    <xf numFmtId="171" fontId="29" fillId="33" borderId="10" xfId="43" applyNumberFormat="1" applyFont="1" applyFill="1" applyBorder="1" applyAlignment="1" quotePrefix="1">
      <alignment horizontal="right"/>
    </xf>
    <xf numFmtId="171" fontId="24" fillId="32" borderId="10" xfId="0" applyNumberFormat="1" applyFont="1" applyFill="1" applyBorder="1" applyAlignment="1">
      <alignment/>
    </xf>
    <xf numFmtId="173" fontId="25" fillId="32" borderId="13" xfId="0" applyNumberFormat="1" applyFont="1" applyFill="1" applyBorder="1" applyAlignment="1">
      <alignment horizontal="center"/>
    </xf>
    <xf numFmtId="173" fontId="29" fillId="32" borderId="10" xfId="0" applyNumberFormat="1" applyFont="1" applyFill="1" applyBorder="1" applyAlignment="1" quotePrefix="1">
      <alignment horizontal="center"/>
    </xf>
    <xf numFmtId="173" fontId="29" fillId="32" borderId="10" xfId="0" applyNumberFormat="1" applyFont="1" applyFill="1" applyBorder="1" applyAlignment="1">
      <alignment horizontal="center"/>
    </xf>
    <xf numFmtId="173" fontId="29" fillId="32" borderId="14" xfId="0" applyNumberFormat="1" applyFont="1" applyFill="1" applyBorder="1" applyAlignment="1">
      <alignment horizontal="center"/>
    </xf>
    <xf numFmtId="170" fontId="24" fillId="33" borderId="10" xfId="43" applyNumberFormat="1" applyFont="1" applyFill="1" applyBorder="1" applyAlignment="1">
      <alignment/>
    </xf>
    <xf numFmtId="172" fontId="30" fillId="32" borderId="13" xfId="43" applyNumberFormat="1" applyFont="1" applyFill="1" applyBorder="1" applyAlignment="1" quotePrefix="1">
      <alignment horizontal="right"/>
    </xf>
    <xf numFmtId="167" fontId="17" fillId="32" borderId="0" xfId="43" applyFont="1" applyFill="1" applyAlignment="1">
      <alignment/>
    </xf>
    <xf numFmtId="167" fontId="15" fillId="32" borderId="0" xfId="43" applyFont="1" applyFill="1" applyBorder="1" applyAlignment="1">
      <alignment/>
    </xf>
    <xf numFmtId="167" fontId="15" fillId="32" borderId="12" xfId="43" applyFont="1" applyFill="1" applyBorder="1" applyAlignment="1">
      <alignment/>
    </xf>
    <xf numFmtId="167" fontId="24" fillId="32" borderId="13" xfId="43" applyFont="1" applyFill="1" applyBorder="1" applyAlignment="1">
      <alignment horizontal="right"/>
    </xf>
    <xf numFmtId="167" fontId="18" fillId="32" borderId="10" xfId="43" applyFont="1" applyFill="1" applyBorder="1" applyAlignment="1">
      <alignment horizontal="right"/>
    </xf>
    <xf numFmtId="167" fontId="6" fillId="32" borderId="10" xfId="43" applyFont="1" applyFill="1" applyBorder="1" applyAlignment="1">
      <alignment/>
    </xf>
    <xf numFmtId="167" fontId="5" fillId="32" borderId="10" xfId="43" applyFont="1" applyFill="1" applyBorder="1" applyAlignment="1">
      <alignment/>
    </xf>
    <xf numFmtId="167" fontId="15" fillId="32" borderId="10" xfId="43" applyFont="1" applyFill="1" applyBorder="1" applyAlignment="1">
      <alignment/>
    </xf>
    <xf numFmtId="167" fontId="18" fillId="32" borderId="14" xfId="43" applyFont="1" applyFill="1" applyBorder="1" applyAlignment="1">
      <alignment/>
    </xf>
    <xf numFmtId="167" fontId="17" fillId="32" borderId="0" xfId="43" applyFont="1" applyFill="1" applyBorder="1" applyAlignment="1">
      <alignment/>
    </xf>
    <xf numFmtId="167" fontId="24" fillId="33" borderId="10" xfId="43" applyFont="1" applyFill="1" applyBorder="1" applyAlignment="1">
      <alignment/>
    </xf>
    <xf numFmtId="171" fontId="29" fillId="32" borderId="13" xfId="43" applyNumberFormat="1" applyFont="1" applyFill="1" applyBorder="1" applyAlignment="1">
      <alignment/>
    </xf>
    <xf numFmtId="0" fontId="21" fillId="32" borderId="0" xfId="0" applyFont="1" applyFill="1" applyAlignment="1">
      <alignment/>
    </xf>
    <xf numFmtId="171" fontId="30" fillId="32" borderId="10" xfId="0" applyNumberFormat="1" applyFont="1" applyFill="1" applyBorder="1" applyAlignment="1">
      <alignment/>
    </xf>
    <xf numFmtId="170" fontId="30" fillId="32" borderId="13" xfId="43" applyNumberFormat="1" applyFont="1" applyFill="1" applyBorder="1" applyAlignment="1">
      <alignment horizontal="center"/>
    </xf>
    <xf numFmtId="173" fontId="64" fillId="32" borderId="10" xfId="0" applyNumberFormat="1" applyFont="1" applyFill="1" applyBorder="1" applyAlignment="1">
      <alignment/>
    </xf>
    <xf numFmtId="170" fontId="30" fillId="32" borderId="16" xfId="43" applyNumberFormat="1" applyFont="1" applyFill="1" applyBorder="1" applyAlignment="1">
      <alignment horizontal="center"/>
    </xf>
    <xf numFmtId="172" fontId="24" fillId="32" borderId="16" xfId="0" applyNumberFormat="1" applyFont="1" applyFill="1" applyBorder="1" applyAlignment="1">
      <alignment horizontal="center"/>
    </xf>
    <xf numFmtId="170" fontId="30" fillId="32" borderId="10" xfId="43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/>
    </xf>
    <xf numFmtId="172" fontId="24" fillId="32" borderId="10" xfId="0" applyNumberFormat="1" applyFont="1" applyFill="1" applyBorder="1" applyAlignment="1">
      <alignment horizontal="center"/>
    </xf>
    <xf numFmtId="0" fontId="19" fillId="32" borderId="0" xfId="0" applyFont="1" applyFill="1" applyBorder="1" applyAlignment="1">
      <alignment vertical="center"/>
    </xf>
    <xf numFmtId="171" fontId="24" fillId="33" borderId="16" xfId="43" applyNumberFormat="1" applyFont="1" applyFill="1" applyBorder="1" applyAlignment="1" quotePrefix="1">
      <alignment horizontal="right"/>
    </xf>
    <xf numFmtId="172" fontId="25" fillId="32" borderId="0" xfId="0" applyNumberFormat="1" applyFont="1" applyFill="1" applyBorder="1" applyAlignment="1">
      <alignment/>
    </xf>
    <xf numFmtId="171" fontId="30" fillId="32" borderId="17" xfId="0" applyNumberFormat="1" applyFont="1" applyFill="1" applyBorder="1" applyAlignment="1">
      <alignment/>
    </xf>
    <xf numFmtId="167" fontId="17" fillId="32" borderId="0" xfId="0" applyNumberFormat="1" applyFont="1" applyFill="1" applyBorder="1" applyAlignment="1">
      <alignment/>
    </xf>
    <xf numFmtId="167" fontId="24" fillId="33" borderId="10" xfId="43" applyFont="1" applyFill="1" applyBorder="1" applyAlignment="1" quotePrefix="1">
      <alignment horizontal="right"/>
    </xf>
    <xf numFmtId="167" fontId="30" fillId="32" borderId="10" xfId="43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24" fillId="32" borderId="13" xfId="0" applyNumberFormat="1" applyFont="1" applyFill="1" applyBorder="1" applyAlignment="1">
      <alignment/>
    </xf>
    <xf numFmtId="169" fontId="30" fillId="32" borderId="13" xfId="0" applyNumberFormat="1" applyFont="1" applyFill="1" applyBorder="1" applyAlignment="1">
      <alignment/>
    </xf>
    <xf numFmtId="169" fontId="28" fillId="32" borderId="10" xfId="0" applyNumberFormat="1" applyFont="1" applyFill="1" applyBorder="1" applyAlignment="1">
      <alignment/>
    </xf>
    <xf numFmtId="169" fontId="27" fillId="32" borderId="10" xfId="0" applyNumberFormat="1" applyFont="1" applyFill="1" applyBorder="1" applyAlignment="1">
      <alignment/>
    </xf>
    <xf numFmtId="169" fontId="18" fillId="32" borderId="10" xfId="0" applyNumberFormat="1" applyFont="1" applyFill="1" applyBorder="1" applyAlignment="1">
      <alignment/>
    </xf>
    <xf numFmtId="169" fontId="25" fillId="32" borderId="10" xfId="0" applyNumberFormat="1" applyFont="1" applyFill="1" applyBorder="1" applyAlignment="1">
      <alignment/>
    </xf>
    <xf numFmtId="169" fontId="7" fillId="32" borderId="10" xfId="0" applyNumberFormat="1" applyFont="1" applyFill="1" applyBorder="1" applyAlignment="1">
      <alignment/>
    </xf>
    <xf numFmtId="169" fontId="24" fillId="32" borderId="10" xfId="0" applyNumberFormat="1" applyFont="1" applyFill="1" applyBorder="1" applyAlignment="1">
      <alignment/>
    </xf>
    <xf numFmtId="169" fontId="17" fillId="32" borderId="10" xfId="0" applyNumberFormat="1" applyFont="1" applyFill="1" applyBorder="1" applyAlignment="1">
      <alignment/>
    </xf>
    <xf numFmtId="169" fontId="6" fillId="32" borderId="10" xfId="0" applyNumberFormat="1" applyFont="1" applyFill="1" applyBorder="1" applyAlignment="1">
      <alignment/>
    </xf>
    <xf numFmtId="169" fontId="18" fillId="32" borderId="14" xfId="0" applyNumberFormat="1" applyFont="1" applyFill="1" applyBorder="1" applyAlignment="1">
      <alignment/>
    </xf>
    <xf numFmtId="169" fontId="17" fillId="32" borderId="0" xfId="0" applyNumberFormat="1" applyFont="1" applyFill="1" applyBorder="1" applyAlignment="1">
      <alignment/>
    </xf>
    <xf numFmtId="167" fontId="24" fillId="32" borderId="10" xfId="43" applyFont="1" applyFill="1" applyBorder="1" applyAlignment="1">
      <alignment horizontal="right"/>
    </xf>
    <xf numFmtId="1" fontId="19" fillId="32" borderId="11" xfId="0" applyNumberFormat="1" applyFont="1" applyFill="1" applyBorder="1" applyAlignment="1">
      <alignment horizontal="center"/>
    </xf>
    <xf numFmtId="171" fontId="29" fillId="33" borderId="14" xfId="43" applyNumberFormat="1" applyFont="1" applyFill="1" applyBorder="1" applyAlignment="1">
      <alignment/>
    </xf>
    <xf numFmtId="170" fontId="30" fillId="32" borderId="10" xfId="0" applyNumberFormat="1" applyFont="1" applyFill="1" applyBorder="1" applyAlignment="1">
      <alignment/>
    </xf>
    <xf numFmtId="0" fontId="19" fillId="32" borderId="18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/>
    </xf>
    <xf numFmtId="0" fontId="19" fillId="32" borderId="15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171" fontId="19" fillId="32" borderId="18" xfId="43" applyNumberFormat="1" applyFont="1" applyFill="1" applyBorder="1" applyAlignment="1">
      <alignment horizontal="center" vertical="center" wrapText="1"/>
    </xf>
    <xf numFmtId="171" fontId="8" fillId="32" borderId="18" xfId="43" applyNumberFormat="1" applyFont="1" applyFill="1" applyBorder="1" applyAlignment="1">
      <alignment horizontal="center" vertical="center" wrapText="1"/>
    </xf>
    <xf numFmtId="167" fontId="19" fillId="32" borderId="11" xfId="43" applyFont="1" applyFill="1" applyBorder="1" applyAlignment="1">
      <alignment horizontal="center" vertical="center"/>
    </xf>
    <xf numFmtId="167" fontId="19" fillId="32" borderId="15" xfId="43" applyFont="1" applyFill="1" applyBorder="1" applyAlignment="1">
      <alignment horizontal="center" vertical="center"/>
    </xf>
    <xf numFmtId="167" fontId="19" fillId="32" borderId="19" xfId="43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171" fontId="19" fillId="32" borderId="11" xfId="43" applyNumberFormat="1" applyFont="1" applyFill="1" applyBorder="1" applyAlignment="1">
      <alignment horizontal="center" vertical="center"/>
    </xf>
    <xf numFmtId="171" fontId="19" fillId="32" borderId="15" xfId="43" applyNumberFormat="1" applyFont="1" applyFill="1" applyBorder="1" applyAlignment="1">
      <alignment horizontal="center" vertical="center"/>
    </xf>
    <xf numFmtId="171" fontId="19" fillId="32" borderId="19" xfId="43" applyNumberFormat="1" applyFont="1" applyFill="1" applyBorder="1" applyAlignment="1">
      <alignment horizontal="center" vertical="center"/>
    </xf>
    <xf numFmtId="171" fontId="19" fillId="32" borderId="20" xfId="43" applyNumberFormat="1" applyFont="1" applyFill="1" applyBorder="1" applyAlignment="1">
      <alignment horizontal="center" vertical="center" wrapText="1"/>
    </xf>
    <xf numFmtId="171" fontId="19" fillId="32" borderId="21" xfId="43" applyNumberFormat="1" applyFont="1" applyFill="1" applyBorder="1" applyAlignment="1">
      <alignment horizontal="center" vertical="center" wrapText="1"/>
    </xf>
    <xf numFmtId="171" fontId="19" fillId="32" borderId="22" xfId="43" applyNumberFormat="1" applyFont="1" applyFill="1" applyBorder="1" applyAlignment="1">
      <alignment horizontal="center" vertical="center" wrapText="1"/>
    </xf>
    <xf numFmtId="171" fontId="19" fillId="32" borderId="23" xfId="43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/>
    </xf>
    <xf numFmtId="0" fontId="23" fillId="32" borderId="0" xfId="0" applyFont="1" applyFill="1" applyBorder="1" applyAlignment="1">
      <alignment horizontal="right"/>
    </xf>
    <xf numFmtId="3" fontId="23" fillId="32" borderId="0" xfId="0" applyNumberFormat="1" applyFont="1" applyFill="1" applyAlignment="1">
      <alignment horizontal="center"/>
    </xf>
    <xf numFmtId="3" fontId="20" fillId="32" borderId="0" xfId="0" applyNumberFormat="1" applyFont="1" applyFill="1" applyAlignment="1">
      <alignment horizontal="center"/>
    </xf>
    <xf numFmtId="169" fontId="19" fillId="32" borderId="11" xfId="0" applyNumberFormat="1" applyFont="1" applyFill="1" applyBorder="1" applyAlignment="1">
      <alignment horizontal="center" vertical="center"/>
    </xf>
    <xf numFmtId="169" fontId="19" fillId="32" borderId="15" xfId="0" applyNumberFormat="1" applyFont="1" applyFill="1" applyBorder="1" applyAlignment="1">
      <alignment horizontal="center" vertical="center"/>
    </xf>
    <xf numFmtId="169" fontId="19" fillId="32" borderId="19" xfId="0" applyNumberFormat="1" applyFont="1" applyFill="1" applyBorder="1" applyAlignment="1">
      <alignment horizontal="center" vertical="center"/>
    </xf>
    <xf numFmtId="169" fontId="19" fillId="32" borderId="18" xfId="0" applyNumberFormat="1" applyFont="1" applyFill="1" applyBorder="1" applyAlignment="1">
      <alignment horizontal="center" vertical="center" wrapText="1"/>
    </xf>
    <xf numFmtId="169" fontId="8" fillId="32" borderId="18" xfId="0" applyNumberFormat="1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21" fillId="32" borderId="0" xfId="0" applyFont="1" applyFill="1" applyAlignment="1">
      <alignment horizontal="center"/>
    </xf>
    <xf numFmtId="169" fontId="19" fillId="32" borderId="20" xfId="0" applyNumberFormat="1" applyFont="1" applyFill="1" applyBorder="1" applyAlignment="1">
      <alignment horizontal="center" vertical="center" wrapText="1"/>
    </xf>
    <xf numFmtId="169" fontId="19" fillId="32" borderId="21" xfId="0" applyNumberFormat="1" applyFont="1" applyFill="1" applyBorder="1" applyAlignment="1">
      <alignment horizontal="center" vertical="center" wrapText="1"/>
    </xf>
    <xf numFmtId="169" fontId="19" fillId="32" borderId="22" xfId="0" applyNumberFormat="1" applyFont="1" applyFill="1" applyBorder="1" applyAlignment="1">
      <alignment horizontal="center" vertical="center" wrapText="1"/>
    </xf>
    <xf numFmtId="169" fontId="19" fillId="32" borderId="23" xfId="0" applyNumberFormat="1" applyFont="1" applyFill="1" applyBorder="1" applyAlignment="1">
      <alignment horizontal="center" vertical="center" wrapText="1"/>
    </xf>
    <xf numFmtId="171" fontId="30" fillId="32" borderId="24" xfId="43" applyNumberFormat="1" applyFont="1" applyFill="1" applyBorder="1" applyAlignment="1">
      <alignment horizontal="center"/>
    </xf>
    <xf numFmtId="171" fontId="30" fillId="32" borderId="0" xfId="43" applyNumberFormat="1" applyFont="1" applyFill="1" applyBorder="1" applyAlignment="1">
      <alignment horizontal="center"/>
    </xf>
    <xf numFmtId="3" fontId="21" fillId="32" borderId="0" xfId="0" applyNumberFormat="1" applyFont="1" applyFill="1" applyAlignment="1">
      <alignment horizontal="center"/>
    </xf>
    <xf numFmtId="0" fontId="19" fillId="32" borderId="13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169" fontId="19" fillId="32" borderId="10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똿뗦먛귟 [0.00]_PRODUCT DETAIL Q1" xfId="70"/>
    <cellStyle name="똿뗦먛귟_PRODUCT DETAIL Q1" xfId="71"/>
    <cellStyle name="믅됞 [0.00]_PRODUCT DETAIL Q1" xfId="72"/>
    <cellStyle name="믅됞_PRODUCT DETAIL Q1" xfId="73"/>
    <cellStyle name="백분율_HOBONG" xfId="74"/>
    <cellStyle name="뷭?_BOOKSHIP" xfId="75"/>
    <cellStyle name="콤마 [0]_1202" xfId="76"/>
    <cellStyle name="콤마_1202" xfId="77"/>
    <cellStyle name="통화 [0]_1202" xfId="78"/>
    <cellStyle name="통화_1202" xfId="79"/>
    <cellStyle name="표준_(정보부문)월별인원계획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4"/>
      <c r="C1" s="2"/>
    </row>
    <row r="2" ht="17.25" thickBot="1">
      <c r="A2" s="4"/>
    </row>
    <row r="3" spans="1:3" ht="17.25" thickBot="1">
      <c r="A3" s="4"/>
      <c r="C3" s="4"/>
    </row>
    <row r="4" spans="1:3" ht="16.5">
      <c r="A4" s="4"/>
      <c r="C4" s="4"/>
    </row>
    <row r="5" ht="16.5">
      <c r="C5" s="4"/>
    </row>
    <row r="6" ht="17.25" thickBot="1">
      <c r="C6" s="4"/>
    </row>
    <row r="7" spans="1:3" ht="16.5">
      <c r="A7" s="4"/>
      <c r="C7" s="4"/>
    </row>
    <row r="8" spans="1:3" ht="16.5">
      <c r="A8" s="4"/>
      <c r="C8" s="4"/>
    </row>
    <row r="9" spans="1:3" ht="16.5">
      <c r="A9" s="4"/>
      <c r="C9" s="4"/>
    </row>
    <row r="10" spans="1:3" ht="16.5">
      <c r="A10" s="4"/>
      <c r="C10" s="4"/>
    </row>
    <row r="11" spans="1:3" ht="17.25" thickBot="1">
      <c r="A11" s="4"/>
      <c r="C11" s="4"/>
    </row>
    <row r="12" ht="16.5">
      <c r="C12" s="4"/>
    </row>
    <row r="13" ht="17.25" thickBot="1">
      <c r="C13" s="4"/>
    </row>
    <row r="14" spans="1:3" ht="17.25" thickBot="1">
      <c r="A14" s="4"/>
      <c r="C14" s="4"/>
    </row>
    <row r="15" ht="16.5">
      <c r="A15" s="4"/>
    </row>
    <row r="16" ht="17.25" thickBot="1">
      <c r="A16" s="4"/>
    </row>
    <row r="17" spans="1:3" ht="17.25" thickBot="1">
      <c r="A17" s="4"/>
      <c r="C17" s="4"/>
    </row>
    <row r="18" ht="16.5">
      <c r="C18" s="4"/>
    </row>
    <row r="19" ht="16.5">
      <c r="C19" s="4"/>
    </row>
    <row r="20" spans="1:3" ht="16.5">
      <c r="A20" s="4"/>
      <c r="C20" s="4"/>
    </row>
    <row r="21" spans="1:3" ht="16.5">
      <c r="A21" s="3"/>
      <c r="C21" s="4"/>
    </row>
    <row r="22" spans="1:3" ht="16.5">
      <c r="A22" s="4"/>
      <c r="C22" s="4"/>
    </row>
    <row r="23" spans="1:3" ht="16.5">
      <c r="A23" s="4"/>
      <c r="C23" s="4"/>
    </row>
    <row r="24" ht="16.5">
      <c r="A24" s="4"/>
    </row>
    <row r="25" ht="16.5">
      <c r="A25" s="4"/>
    </row>
    <row r="26" spans="1:3" ht="17.25" thickBot="1">
      <c r="A26" s="4"/>
      <c r="C26" s="3"/>
    </row>
    <row r="27" spans="1:3" ht="16.5">
      <c r="A27" s="4"/>
      <c r="C27" s="4"/>
    </row>
    <row r="28" spans="1:3" ht="16.5">
      <c r="A28" s="4"/>
      <c r="C28" s="4"/>
    </row>
    <row r="29" spans="1:3" ht="16.5">
      <c r="A29" s="4"/>
      <c r="C29" s="4"/>
    </row>
    <row r="30" spans="1:3" ht="16.5">
      <c r="A30" s="4"/>
      <c r="C30" s="4"/>
    </row>
    <row r="31" spans="1:3" ht="16.5">
      <c r="A31" s="4"/>
      <c r="C31" s="4"/>
    </row>
    <row r="32" spans="1:3" ht="16.5">
      <c r="A32" s="4"/>
      <c r="C32" s="4"/>
    </row>
    <row r="33" spans="1:3" ht="16.5">
      <c r="A33" s="4"/>
      <c r="C33" s="4"/>
    </row>
    <row r="34" spans="1:3" ht="16.5">
      <c r="A34" s="4"/>
      <c r="C34" s="4"/>
    </row>
    <row r="35" spans="1:3" ht="16.5">
      <c r="A35" s="4"/>
      <c r="C35" s="4"/>
    </row>
    <row r="36" spans="1:3" ht="16.5">
      <c r="A36" s="4"/>
      <c r="C36" s="4"/>
    </row>
    <row r="37" ht="16.5">
      <c r="A37" s="4"/>
    </row>
    <row r="38" ht="16.5">
      <c r="A38" s="4"/>
    </row>
    <row r="39" spans="1:3" ht="16.5">
      <c r="A39" s="4"/>
      <c r="C39" s="3"/>
    </row>
    <row r="40" spans="1:3" ht="16.5">
      <c r="A40" s="4"/>
      <c r="C40" s="4"/>
    </row>
    <row r="41" spans="1:3" ht="16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3"/>
      <c r="C1" s="2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228"/>
  <sheetViews>
    <sheetView tabSelected="1" zoomScaleSheetLayoutView="100" zoomScalePageLayoutView="0" workbookViewId="0" topLeftCell="B1">
      <selection activeCell="AP16" sqref="AP16"/>
    </sheetView>
  </sheetViews>
  <sheetFormatPr defaultColWidth="8.72265625" defaultRowHeight="16.5"/>
  <cols>
    <col min="1" max="1" width="29.99609375" style="9" customWidth="1"/>
    <col min="2" max="2" width="5.6328125" style="10" customWidth="1"/>
    <col min="3" max="3" width="6.99609375" style="9" customWidth="1"/>
    <col min="4" max="4" width="6.54296875" style="9" hidden="1" customWidth="1"/>
    <col min="5" max="7" width="8.54296875" style="9" hidden="1" customWidth="1"/>
    <col min="8" max="8" width="8.453125" style="9" hidden="1" customWidth="1"/>
    <col min="9" max="9" width="9.36328125" style="9" hidden="1" customWidth="1"/>
    <col min="10" max="10" width="6.36328125" style="9" hidden="1" customWidth="1"/>
    <col min="11" max="11" width="11.0859375" style="9" hidden="1" customWidth="1"/>
    <col min="12" max="12" width="6.6328125" style="9" hidden="1" customWidth="1"/>
    <col min="13" max="13" width="9.0859375" style="9" hidden="1" customWidth="1"/>
    <col min="14" max="14" width="7.54296875" style="69" hidden="1" customWidth="1"/>
    <col min="15" max="17" width="10.90625" style="69" hidden="1" customWidth="1"/>
    <col min="18" max="18" width="7.453125" style="69" customWidth="1"/>
    <col min="19" max="19" width="10.90625" style="69" customWidth="1"/>
    <col min="20" max="20" width="6.8125" style="69" customWidth="1"/>
    <col min="21" max="21" width="10.8125" style="69" customWidth="1"/>
    <col min="22" max="22" width="8.54296875" style="138" customWidth="1"/>
    <col min="23" max="23" width="8.99609375" style="69" customWidth="1"/>
    <col min="24" max="24" width="7.36328125" style="90" customWidth="1"/>
    <col min="25" max="25" width="8.8125" style="90" customWidth="1"/>
    <col min="26" max="26" width="5.99609375" style="169" customWidth="1"/>
    <col min="27" max="27" width="6.6328125" style="169" customWidth="1"/>
    <col min="28" max="28" width="6.8125" style="90" hidden="1" customWidth="1"/>
    <col min="29" max="29" width="10.18359375" style="90" hidden="1" customWidth="1"/>
    <col min="30" max="30" width="8.99609375" style="79" hidden="1" customWidth="1"/>
    <col min="31" max="31" width="13.0859375" style="79" hidden="1" customWidth="1"/>
    <col min="32" max="32" width="8.99609375" style="79" hidden="1" customWidth="1"/>
    <col min="33" max="33" width="13.0859375" style="79" hidden="1" customWidth="1"/>
    <col min="34" max="34" width="8.90625" style="69" hidden="1" customWidth="1"/>
    <col min="35" max="35" width="11.18359375" style="69" hidden="1" customWidth="1"/>
    <col min="36" max="36" width="0" style="69" hidden="1" customWidth="1"/>
    <col min="37" max="37" width="8.99609375" style="69" hidden="1" customWidth="1"/>
    <col min="38" max="16384" width="8.90625" style="69" customWidth="1"/>
  </cols>
  <sheetData>
    <row r="1" spans="1:33" s="9" customFormat="1" ht="16.5" customHeight="1">
      <c r="A1" s="30" t="s">
        <v>17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31"/>
      <c r="M1" s="31"/>
      <c r="V1" s="129"/>
      <c r="X1" s="88"/>
      <c r="Y1" s="88"/>
      <c r="Z1" s="157"/>
      <c r="AA1" s="157"/>
      <c r="AB1" s="88"/>
      <c r="AC1" s="88"/>
      <c r="AD1" s="78"/>
      <c r="AE1" s="78"/>
      <c r="AF1" s="78"/>
      <c r="AG1" s="78"/>
    </row>
    <row r="2" spans="1:33" s="9" customFormat="1" ht="18.75" customHeight="1">
      <c r="A2" s="32" t="s">
        <v>18</v>
      </c>
      <c r="B2" s="212" t="s">
        <v>122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85" t="s">
        <v>157</v>
      </c>
      <c r="W2" s="185"/>
      <c r="X2" s="185"/>
      <c r="Y2" s="185"/>
      <c r="Z2" s="185"/>
      <c r="AA2" s="185"/>
      <c r="AB2" s="88"/>
      <c r="AC2" s="88"/>
      <c r="AD2" s="78"/>
      <c r="AE2" s="78"/>
      <c r="AF2" s="78"/>
      <c r="AG2" s="78"/>
    </row>
    <row r="3" spans="1:33" s="9" customFormat="1" ht="18.75" customHeight="1">
      <c r="A3" s="9" t="s">
        <v>19</v>
      </c>
      <c r="B3" s="213" t="s">
        <v>167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02" t="s">
        <v>158</v>
      </c>
      <c r="W3" s="202"/>
      <c r="X3" s="202"/>
      <c r="Y3" s="202"/>
      <c r="Z3" s="202"/>
      <c r="AA3" s="202"/>
      <c r="AB3" s="88"/>
      <c r="AC3" s="88"/>
      <c r="AD3" s="78"/>
      <c r="AE3" s="78"/>
      <c r="AF3" s="78"/>
      <c r="AG3" s="78"/>
    </row>
    <row r="4" spans="1:33" s="9" customFormat="1" ht="16.5" customHeight="1">
      <c r="A4" s="9" t="s">
        <v>20</v>
      </c>
      <c r="B4" s="10"/>
      <c r="C4" s="33"/>
      <c r="D4" s="33"/>
      <c r="E4" s="33"/>
      <c r="F4" s="33"/>
      <c r="G4" s="33"/>
      <c r="H4" s="34"/>
      <c r="I4" s="34"/>
      <c r="J4" s="35"/>
      <c r="O4" s="185" t="s">
        <v>159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88"/>
      <c r="AC4" s="88"/>
      <c r="AD4" s="78"/>
      <c r="AE4" s="78"/>
      <c r="AF4" s="78"/>
      <c r="AG4" s="78"/>
    </row>
    <row r="5" spans="1:33" s="9" customFormat="1" ht="16.5" customHeight="1">
      <c r="A5" s="9" t="s">
        <v>21</v>
      </c>
      <c r="B5" s="10"/>
      <c r="C5" s="18"/>
      <c r="D5" s="18"/>
      <c r="E5" s="18"/>
      <c r="F5" s="18"/>
      <c r="G5" s="18"/>
      <c r="O5" s="186" t="s">
        <v>160</v>
      </c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88"/>
      <c r="AC5" s="88"/>
      <c r="AD5" s="78"/>
      <c r="AE5" s="78"/>
      <c r="AF5" s="78"/>
      <c r="AG5" s="78"/>
    </row>
    <row r="6" spans="1:33" s="9" customFormat="1" ht="16.5" customHeight="1">
      <c r="A6" s="9" t="s">
        <v>22</v>
      </c>
      <c r="B6" s="10"/>
      <c r="C6" s="18"/>
      <c r="D6" s="18"/>
      <c r="E6" s="18"/>
      <c r="F6" s="18"/>
      <c r="G6" s="18"/>
      <c r="O6" s="36"/>
      <c r="P6" s="36"/>
      <c r="Q6" s="36"/>
      <c r="R6" s="36"/>
      <c r="S6" s="36"/>
      <c r="T6" s="36"/>
      <c r="U6" s="36"/>
      <c r="V6" s="130"/>
      <c r="X6" s="88"/>
      <c r="Y6" s="88"/>
      <c r="Z6" s="157"/>
      <c r="AA6" s="157"/>
      <c r="AB6" s="88"/>
      <c r="AC6" s="88"/>
      <c r="AD6" s="78"/>
      <c r="AE6" s="78"/>
      <c r="AF6" s="78"/>
      <c r="AG6" s="78"/>
    </row>
    <row r="7" spans="1:33" s="9" customFormat="1" ht="15.75" customHeight="1">
      <c r="A7" s="9" t="s">
        <v>23</v>
      </c>
      <c r="B7" s="10"/>
      <c r="C7" s="18"/>
      <c r="D7" s="18"/>
      <c r="E7" s="18"/>
      <c r="F7" s="18"/>
      <c r="G7" s="18"/>
      <c r="O7" s="36"/>
      <c r="P7" s="36"/>
      <c r="Q7" s="36"/>
      <c r="R7" s="36"/>
      <c r="S7" s="36"/>
      <c r="T7" s="36"/>
      <c r="U7" s="36"/>
      <c r="V7" s="130"/>
      <c r="X7" s="88"/>
      <c r="Y7" s="88"/>
      <c r="Z7" s="157"/>
      <c r="AA7" s="157"/>
      <c r="AB7" s="88"/>
      <c r="AC7" s="88"/>
      <c r="AD7" s="78"/>
      <c r="AE7" s="78"/>
      <c r="AF7" s="78"/>
      <c r="AG7" s="78"/>
    </row>
    <row r="8" spans="2:33" s="9" customFormat="1" ht="0.75" customHeight="1">
      <c r="B8" s="10"/>
      <c r="C8" s="18"/>
      <c r="D8" s="18"/>
      <c r="E8" s="18"/>
      <c r="F8" s="18"/>
      <c r="G8" s="18"/>
      <c r="O8" s="36"/>
      <c r="P8" s="36"/>
      <c r="Q8" s="36"/>
      <c r="R8" s="36"/>
      <c r="S8" s="36"/>
      <c r="T8" s="36"/>
      <c r="U8" s="36"/>
      <c r="V8" s="130"/>
      <c r="X8" s="88"/>
      <c r="Y8" s="88"/>
      <c r="Z8" s="157"/>
      <c r="AA8" s="157"/>
      <c r="AB8" s="88"/>
      <c r="AC8" s="88"/>
      <c r="AD8" s="78"/>
      <c r="AE8" s="78"/>
      <c r="AF8" s="78"/>
      <c r="AG8" s="78"/>
    </row>
    <row r="9" spans="1:33" s="9" customFormat="1" ht="15" customHeight="1">
      <c r="A9" s="9" t="s">
        <v>168</v>
      </c>
      <c r="B9" s="10"/>
      <c r="C9" s="18"/>
      <c r="D9" s="18"/>
      <c r="E9" s="18"/>
      <c r="F9" s="18"/>
      <c r="G9" s="18"/>
      <c r="O9" s="37"/>
      <c r="P9" s="37"/>
      <c r="Q9" s="37"/>
      <c r="R9" s="37"/>
      <c r="S9" s="37"/>
      <c r="T9" s="37"/>
      <c r="U9" s="37"/>
      <c r="V9" s="131"/>
      <c r="X9" s="88"/>
      <c r="Y9" s="88"/>
      <c r="Z9" s="157"/>
      <c r="AA9" s="157"/>
      <c r="AB9" s="88"/>
      <c r="AC9" s="88"/>
      <c r="AD9" s="78"/>
      <c r="AE9" s="78"/>
      <c r="AF9" s="78"/>
      <c r="AG9" s="78"/>
    </row>
    <row r="10" spans="1:37" s="63" customFormat="1" ht="31.5" customHeight="1">
      <c r="A10" s="174"/>
      <c r="B10" s="189" t="s">
        <v>5</v>
      </c>
      <c r="C10" s="189" t="s">
        <v>6</v>
      </c>
      <c r="D10" s="174" t="s">
        <v>113</v>
      </c>
      <c r="E10" s="174"/>
      <c r="F10" s="174" t="s">
        <v>114</v>
      </c>
      <c r="G10" s="174"/>
      <c r="H10" s="174" t="s">
        <v>115</v>
      </c>
      <c r="I10" s="174"/>
      <c r="J10" s="174" t="s">
        <v>117</v>
      </c>
      <c r="K10" s="174"/>
      <c r="L10" s="174" t="s">
        <v>123</v>
      </c>
      <c r="M10" s="174"/>
      <c r="N10" s="174" t="s">
        <v>154</v>
      </c>
      <c r="O10" s="174"/>
      <c r="P10" s="174" t="s">
        <v>166</v>
      </c>
      <c r="Q10" s="174"/>
      <c r="R10" s="174" t="s">
        <v>161</v>
      </c>
      <c r="S10" s="174"/>
      <c r="T10" s="211" t="s">
        <v>155</v>
      </c>
      <c r="U10" s="211"/>
      <c r="V10" s="211" t="s">
        <v>162</v>
      </c>
      <c r="W10" s="211"/>
      <c r="X10" s="211" t="s">
        <v>163</v>
      </c>
      <c r="Y10" s="211"/>
      <c r="Z10" s="214" t="s">
        <v>164</v>
      </c>
      <c r="AA10" s="215"/>
      <c r="AB10" s="89"/>
      <c r="AC10" s="90"/>
      <c r="AD10" s="198" t="s">
        <v>118</v>
      </c>
      <c r="AE10" s="199"/>
      <c r="AF10" s="198" t="s">
        <v>119</v>
      </c>
      <c r="AG10" s="199"/>
      <c r="AH10" s="221" t="s">
        <v>156</v>
      </c>
      <c r="AI10" s="221"/>
      <c r="AJ10" s="174" t="s">
        <v>165</v>
      </c>
      <c r="AK10" s="174"/>
    </row>
    <row r="11" spans="1:37" s="63" customFormat="1" ht="39.75" customHeight="1">
      <c r="A11" s="174"/>
      <c r="B11" s="190"/>
      <c r="C11" s="190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211"/>
      <c r="U11" s="211"/>
      <c r="V11" s="211"/>
      <c r="W11" s="211"/>
      <c r="X11" s="211"/>
      <c r="Y11" s="211"/>
      <c r="Z11" s="216"/>
      <c r="AA11" s="217"/>
      <c r="AB11" s="89"/>
      <c r="AC11" s="90"/>
      <c r="AD11" s="200"/>
      <c r="AE11" s="201"/>
      <c r="AF11" s="200"/>
      <c r="AG11" s="201"/>
      <c r="AH11" s="222"/>
      <c r="AI11" s="222"/>
      <c r="AJ11" s="174"/>
      <c r="AK11" s="174"/>
    </row>
    <row r="12" spans="1:37" s="63" customFormat="1" ht="18.75" customHeight="1">
      <c r="A12" s="174"/>
      <c r="B12" s="190"/>
      <c r="C12" s="190"/>
      <c r="D12" s="193" t="s">
        <v>7</v>
      </c>
      <c r="E12" s="174" t="s">
        <v>8</v>
      </c>
      <c r="F12" s="193" t="s">
        <v>7</v>
      </c>
      <c r="G12" s="174" t="s">
        <v>8</v>
      </c>
      <c r="H12" s="193" t="s">
        <v>7</v>
      </c>
      <c r="I12" s="174" t="s">
        <v>8</v>
      </c>
      <c r="J12" s="193" t="s">
        <v>7</v>
      </c>
      <c r="K12" s="174" t="s">
        <v>8</v>
      </c>
      <c r="L12" s="176" t="s">
        <v>7</v>
      </c>
      <c r="M12" s="174" t="s">
        <v>8</v>
      </c>
      <c r="N12" s="176" t="s">
        <v>7</v>
      </c>
      <c r="O12" s="174" t="s">
        <v>8</v>
      </c>
      <c r="P12" s="176" t="s">
        <v>7</v>
      </c>
      <c r="Q12" s="174" t="s">
        <v>8</v>
      </c>
      <c r="R12" s="176" t="s">
        <v>7</v>
      </c>
      <c r="S12" s="174" t="s">
        <v>8</v>
      </c>
      <c r="T12" s="176" t="s">
        <v>7</v>
      </c>
      <c r="U12" s="174" t="s">
        <v>8</v>
      </c>
      <c r="V12" s="181" t="s">
        <v>7</v>
      </c>
      <c r="W12" s="174" t="s">
        <v>8</v>
      </c>
      <c r="X12" s="181" t="s">
        <v>7</v>
      </c>
      <c r="Y12" s="174" t="s">
        <v>8</v>
      </c>
      <c r="Z12" s="206" t="s">
        <v>7</v>
      </c>
      <c r="AA12" s="209" t="s">
        <v>8</v>
      </c>
      <c r="AB12" s="89"/>
      <c r="AC12" s="90"/>
      <c r="AD12" s="195" t="s">
        <v>7</v>
      </c>
      <c r="AE12" s="179" t="s">
        <v>8</v>
      </c>
      <c r="AF12" s="195" t="s">
        <v>7</v>
      </c>
      <c r="AG12" s="179" t="s">
        <v>8</v>
      </c>
      <c r="AH12" s="223" t="s">
        <v>7</v>
      </c>
      <c r="AI12" s="224" t="s">
        <v>8</v>
      </c>
      <c r="AJ12" s="176" t="s">
        <v>7</v>
      </c>
      <c r="AK12" s="174" t="s">
        <v>8</v>
      </c>
    </row>
    <row r="13" spans="1:37" s="38" customFormat="1" ht="3" customHeight="1">
      <c r="A13" s="175"/>
      <c r="B13" s="191"/>
      <c r="C13" s="191"/>
      <c r="D13" s="194"/>
      <c r="E13" s="175"/>
      <c r="F13" s="194"/>
      <c r="G13" s="175"/>
      <c r="H13" s="194"/>
      <c r="I13" s="175"/>
      <c r="J13" s="194"/>
      <c r="K13" s="175"/>
      <c r="L13" s="177"/>
      <c r="M13" s="175"/>
      <c r="N13" s="177"/>
      <c r="O13" s="175"/>
      <c r="P13" s="177"/>
      <c r="Q13" s="175"/>
      <c r="R13" s="177"/>
      <c r="S13" s="175"/>
      <c r="T13" s="177"/>
      <c r="U13" s="175"/>
      <c r="V13" s="182"/>
      <c r="W13" s="175"/>
      <c r="X13" s="182"/>
      <c r="Y13" s="175"/>
      <c r="Z13" s="207"/>
      <c r="AA13" s="210"/>
      <c r="AB13" s="91"/>
      <c r="AC13" s="92"/>
      <c r="AD13" s="196"/>
      <c r="AE13" s="180"/>
      <c r="AF13" s="196"/>
      <c r="AG13" s="180"/>
      <c r="AH13" s="223"/>
      <c r="AI13" s="225"/>
      <c r="AJ13" s="177"/>
      <c r="AK13" s="175"/>
    </row>
    <row r="14" spans="1:37" s="63" customFormat="1" ht="44.25" customHeight="1">
      <c r="A14" s="174"/>
      <c r="B14" s="192"/>
      <c r="C14" s="192"/>
      <c r="D14" s="193"/>
      <c r="E14" s="174"/>
      <c r="F14" s="193"/>
      <c r="G14" s="174"/>
      <c r="H14" s="193"/>
      <c r="I14" s="174"/>
      <c r="J14" s="193"/>
      <c r="K14" s="174"/>
      <c r="L14" s="178"/>
      <c r="M14" s="174"/>
      <c r="N14" s="178"/>
      <c r="O14" s="174"/>
      <c r="P14" s="178"/>
      <c r="Q14" s="174"/>
      <c r="R14" s="178"/>
      <c r="S14" s="174"/>
      <c r="T14" s="178"/>
      <c r="U14" s="174"/>
      <c r="V14" s="183"/>
      <c r="W14" s="174"/>
      <c r="X14" s="183"/>
      <c r="Y14" s="174"/>
      <c r="Z14" s="208"/>
      <c r="AA14" s="209"/>
      <c r="AB14" s="218" t="s">
        <v>116</v>
      </c>
      <c r="AC14" s="219"/>
      <c r="AD14" s="197"/>
      <c r="AE14" s="179"/>
      <c r="AF14" s="197"/>
      <c r="AG14" s="179"/>
      <c r="AH14" s="223"/>
      <c r="AI14" s="224"/>
      <c r="AJ14" s="178"/>
      <c r="AK14" s="174"/>
    </row>
    <row r="15" spans="1:37" s="63" customFormat="1" ht="16.5" customHeight="1">
      <c r="A15" s="39" t="s">
        <v>0</v>
      </c>
      <c r="B15" s="29" t="s">
        <v>1</v>
      </c>
      <c r="C15" s="39" t="s">
        <v>3</v>
      </c>
      <c r="D15" s="39"/>
      <c r="E15" s="39"/>
      <c r="F15" s="39"/>
      <c r="G15" s="39"/>
      <c r="H15" s="39">
        <v>1</v>
      </c>
      <c r="I15" s="39">
        <v>2</v>
      </c>
      <c r="J15" s="39">
        <v>1</v>
      </c>
      <c r="K15" s="39">
        <v>2</v>
      </c>
      <c r="L15" s="39">
        <v>1</v>
      </c>
      <c r="M15" s="39">
        <v>2</v>
      </c>
      <c r="N15" s="39">
        <v>1</v>
      </c>
      <c r="O15" s="39">
        <v>2</v>
      </c>
      <c r="P15" s="39"/>
      <c r="Q15" s="39"/>
      <c r="R15" s="39">
        <v>1</v>
      </c>
      <c r="S15" s="39">
        <v>2</v>
      </c>
      <c r="T15" s="39">
        <v>3</v>
      </c>
      <c r="U15" s="39">
        <v>4</v>
      </c>
      <c r="V15" s="112">
        <v>5</v>
      </c>
      <c r="W15" s="39">
        <v>6</v>
      </c>
      <c r="X15" s="112">
        <v>7</v>
      </c>
      <c r="Y15" s="39">
        <v>8</v>
      </c>
      <c r="Z15" s="171">
        <v>9</v>
      </c>
      <c r="AA15" s="171">
        <v>10</v>
      </c>
      <c r="AB15" s="89"/>
      <c r="AC15" s="90"/>
      <c r="AD15" s="112">
        <v>9</v>
      </c>
      <c r="AE15" s="112">
        <v>10</v>
      </c>
      <c r="AF15" s="112">
        <v>9</v>
      </c>
      <c r="AG15" s="112">
        <v>10</v>
      </c>
      <c r="AH15" s="148"/>
      <c r="AI15" s="148"/>
      <c r="AJ15" s="39"/>
      <c r="AK15" s="39"/>
    </row>
    <row r="16" spans="1:42" ht="21" customHeight="1">
      <c r="A16" s="40" t="s">
        <v>111</v>
      </c>
      <c r="B16" s="64" t="s">
        <v>24</v>
      </c>
      <c r="C16" s="123" t="s">
        <v>4</v>
      </c>
      <c r="D16" s="103"/>
      <c r="E16" s="103">
        <f>SUM(E18:E22)</f>
        <v>807768</v>
      </c>
      <c r="F16" s="103"/>
      <c r="G16" s="103">
        <f>SUM(G18:G22)</f>
        <v>954267</v>
      </c>
      <c r="H16" s="103"/>
      <c r="I16" s="103">
        <f>SUM(I18:I22)</f>
        <v>1082823</v>
      </c>
      <c r="J16" s="111"/>
      <c r="K16" s="111">
        <v>917419</v>
      </c>
      <c r="L16" s="111"/>
      <c r="M16" s="111">
        <v>923682</v>
      </c>
      <c r="N16" s="111"/>
      <c r="O16" s="111">
        <v>1067210</v>
      </c>
      <c r="P16" s="111">
        <f>+O16-O22</f>
        <v>117730</v>
      </c>
      <c r="Q16" s="111">
        <f>+E16+G16+I16+K16+M16+O16</f>
        <v>5753169</v>
      </c>
      <c r="R16" s="111"/>
      <c r="S16" s="111">
        <v>1119577</v>
      </c>
      <c r="T16" s="143"/>
      <c r="U16" s="111">
        <f>+Q16+S16</f>
        <v>6872746</v>
      </c>
      <c r="V16" s="132"/>
      <c r="W16" s="128">
        <v>1121816</v>
      </c>
      <c r="X16" s="93"/>
      <c r="Y16" s="93">
        <f>+U16+W16</f>
        <v>7994562</v>
      </c>
      <c r="Z16" s="158"/>
      <c r="AA16" s="159">
        <f>+Y16/AK16*100</f>
        <v>111.12842186910315</v>
      </c>
      <c r="AB16" s="93"/>
      <c r="AC16" s="93">
        <v>3493367</v>
      </c>
      <c r="AD16" s="113"/>
      <c r="AE16" s="85">
        <v>4431714</v>
      </c>
      <c r="AF16" s="140">
        <f>+W16/109.4*100</f>
        <v>1025425.9597806215</v>
      </c>
      <c r="AG16" s="85">
        <v>5139992</v>
      </c>
      <c r="AH16" s="49"/>
      <c r="AI16" s="84">
        <v>6299618</v>
      </c>
      <c r="AJ16" s="111"/>
      <c r="AK16" s="111">
        <v>7193985</v>
      </c>
      <c r="AM16" s="69">
        <v>1121</v>
      </c>
      <c r="AN16" s="69">
        <v>1125</v>
      </c>
      <c r="AO16" s="69">
        <f>AN16/AM16*100</f>
        <v>100.35682426404995</v>
      </c>
      <c r="AP16" s="69">
        <f>6872.7+AM16+AN16</f>
        <v>9118.7</v>
      </c>
    </row>
    <row r="17" spans="1:37" s="70" customFormat="1" ht="15.75" customHeight="1">
      <c r="A17" s="42" t="s">
        <v>11</v>
      </c>
      <c r="B17" s="65"/>
      <c r="C17" s="117"/>
      <c r="D17" s="104"/>
      <c r="E17" s="104"/>
      <c r="F17" s="104"/>
      <c r="G17" s="104"/>
      <c r="H17" s="108"/>
      <c r="I17" s="66"/>
      <c r="J17" s="66"/>
      <c r="K17" s="66"/>
      <c r="L17" s="66"/>
      <c r="M17" s="142"/>
      <c r="N17" s="142"/>
      <c r="O17" s="142"/>
      <c r="P17" s="142"/>
      <c r="Q17" s="153"/>
      <c r="R17" s="156"/>
      <c r="S17" s="142"/>
      <c r="T17" s="142"/>
      <c r="U17" s="142"/>
      <c r="V17" s="170"/>
      <c r="W17" s="173">
        <f>W16/S16*100</f>
        <v>100.19998624480495</v>
      </c>
      <c r="X17" s="142"/>
      <c r="Y17" s="142"/>
      <c r="Z17" s="160"/>
      <c r="AA17" s="161"/>
      <c r="AB17" s="94"/>
      <c r="AC17" s="95"/>
      <c r="AD17" s="115"/>
      <c r="AE17" s="81"/>
      <c r="AF17" s="86"/>
      <c r="AG17" s="81"/>
      <c r="AH17" s="49"/>
      <c r="AI17" s="49"/>
      <c r="AJ17" s="142"/>
      <c r="AK17" s="142">
        <v>7193985</v>
      </c>
    </row>
    <row r="18" spans="1:37" s="70" customFormat="1" ht="15.75" customHeight="1">
      <c r="A18" s="26" t="s">
        <v>12</v>
      </c>
      <c r="B18" s="67" t="s">
        <v>25</v>
      </c>
      <c r="C18" s="124" t="s">
        <v>30</v>
      </c>
      <c r="D18" s="106"/>
      <c r="E18" s="106">
        <v>40170</v>
      </c>
      <c r="F18" s="106"/>
      <c r="G18" s="106">
        <v>43805</v>
      </c>
      <c r="H18" s="114"/>
      <c r="I18" s="48">
        <v>53848</v>
      </c>
      <c r="J18" s="110"/>
      <c r="K18" s="80">
        <v>41623</v>
      </c>
      <c r="L18" s="127"/>
      <c r="M18" s="80">
        <v>40934</v>
      </c>
      <c r="N18" s="139"/>
      <c r="O18" s="80">
        <v>44140.7972375134</v>
      </c>
      <c r="P18" s="155">
        <f>+O18/P16*100</f>
        <v>37.49324491422186</v>
      </c>
      <c r="Q18" s="149">
        <f>+E18+G18+I18+K18+M18+O18</f>
        <v>264520.7972375134</v>
      </c>
      <c r="R18" s="80"/>
      <c r="S18" s="80">
        <v>50536</v>
      </c>
      <c r="T18" s="147"/>
      <c r="U18" s="149">
        <f>+Q18+S18</f>
        <v>315056.7972375134</v>
      </c>
      <c r="V18" s="170"/>
      <c r="W18" s="50">
        <v>49171.528</v>
      </c>
      <c r="X18" s="94"/>
      <c r="Y18" s="47">
        <f>+U18+W18</f>
        <v>364228.3252375134</v>
      </c>
      <c r="Z18" s="160"/>
      <c r="AA18" s="162">
        <f>+Y18/AK18*100</f>
        <v>96.4033712716774</v>
      </c>
      <c r="AB18" s="94"/>
      <c r="AC18" s="95">
        <v>173723</v>
      </c>
      <c r="AD18" s="115"/>
      <c r="AE18" s="81">
        <v>209461</v>
      </c>
      <c r="AF18" s="86"/>
      <c r="AG18" s="81">
        <v>269371</v>
      </c>
      <c r="AH18" s="49"/>
      <c r="AI18" s="49">
        <v>322967</v>
      </c>
      <c r="AJ18" s="80"/>
      <c r="AK18" s="80">
        <v>377817</v>
      </c>
    </row>
    <row r="19" spans="1:37" s="70" customFormat="1" ht="20.25" customHeight="1" hidden="1">
      <c r="A19" s="26" t="s">
        <v>13</v>
      </c>
      <c r="B19" s="67" t="s">
        <v>26</v>
      </c>
      <c r="C19" s="124" t="s">
        <v>30</v>
      </c>
      <c r="D19" s="106"/>
      <c r="E19" s="106"/>
      <c r="F19" s="106"/>
      <c r="G19" s="106"/>
      <c r="H19" s="114"/>
      <c r="I19" s="106"/>
      <c r="J19" s="110"/>
      <c r="K19" s="80">
        <v>0</v>
      </c>
      <c r="L19" s="127"/>
      <c r="M19" s="80"/>
      <c r="N19" s="139"/>
      <c r="O19" s="80"/>
      <c r="P19" s="80"/>
      <c r="Q19" s="149">
        <f>+E19+G19+I19+K19+M19+O19</f>
        <v>0</v>
      </c>
      <c r="R19" s="80"/>
      <c r="S19" s="80"/>
      <c r="T19" s="147"/>
      <c r="U19" s="149">
        <f>+Q19+S19</f>
        <v>0</v>
      </c>
      <c r="V19" s="170"/>
      <c r="W19" s="50"/>
      <c r="X19" s="94"/>
      <c r="Y19" s="47">
        <f>+U19+W19</f>
        <v>0</v>
      </c>
      <c r="Z19" s="160"/>
      <c r="AA19" s="162" t="e">
        <f>+Y19/AK19*100</f>
        <v>#DIV/0!</v>
      </c>
      <c r="AB19" s="94"/>
      <c r="AC19" s="95"/>
      <c r="AD19" s="115"/>
      <c r="AE19" s="81"/>
      <c r="AF19" s="86"/>
      <c r="AG19" s="81"/>
      <c r="AH19" s="49"/>
      <c r="AI19" s="49"/>
      <c r="AJ19" s="80"/>
      <c r="AK19" s="80"/>
    </row>
    <row r="20" spans="1:37" s="70" customFormat="1" ht="15.75" customHeight="1" hidden="1">
      <c r="A20" s="26" t="s">
        <v>14</v>
      </c>
      <c r="B20" s="67" t="s">
        <v>27</v>
      </c>
      <c r="C20" s="124" t="s">
        <v>30</v>
      </c>
      <c r="D20" s="106"/>
      <c r="E20" s="106"/>
      <c r="F20" s="106"/>
      <c r="G20" s="106"/>
      <c r="H20" s="114"/>
      <c r="I20" s="51"/>
      <c r="J20" s="110"/>
      <c r="K20" s="80">
        <v>0</v>
      </c>
      <c r="L20" s="127"/>
      <c r="M20" s="80"/>
      <c r="N20" s="139"/>
      <c r="O20" s="80"/>
      <c r="P20" s="80"/>
      <c r="Q20" s="149">
        <f>+E20+G20+I20+K20+M20+O20</f>
        <v>0</v>
      </c>
      <c r="R20" s="80"/>
      <c r="S20" s="80"/>
      <c r="T20" s="147"/>
      <c r="U20" s="149">
        <f>+Q20+S20</f>
        <v>0</v>
      </c>
      <c r="V20" s="170"/>
      <c r="W20" s="50"/>
      <c r="X20" s="94"/>
      <c r="Y20" s="47">
        <f>+U20+W20</f>
        <v>0</v>
      </c>
      <c r="Z20" s="160"/>
      <c r="AA20" s="162" t="e">
        <f>+Y20/AK20*100</f>
        <v>#DIV/0!</v>
      </c>
      <c r="AB20" s="94"/>
      <c r="AC20" s="95"/>
      <c r="AD20" s="115"/>
      <c r="AE20" s="81"/>
      <c r="AF20" s="86"/>
      <c r="AG20" s="81"/>
      <c r="AH20" s="49"/>
      <c r="AI20" s="49"/>
      <c r="AJ20" s="80"/>
      <c r="AK20" s="80"/>
    </row>
    <row r="21" spans="1:37" s="70" customFormat="1" ht="18.75" customHeight="1">
      <c r="A21" s="26" t="s">
        <v>128</v>
      </c>
      <c r="B21" s="67" t="s">
        <v>28</v>
      </c>
      <c r="C21" s="124" t="s">
        <v>30</v>
      </c>
      <c r="D21" s="106"/>
      <c r="E21" s="106">
        <v>51787</v>
      </c>
      <c r="F21" s="106"/>
      <c r="G21" s="106">
        <v>56477</v>
      </c>
      <c r="H21" s="114"/>
      <c r="I21" s="48">
        <v>69422</v>
      </c>
      <c r="J21" s="110"/>
      <c r="K21" s="80">
        <f>+K16-K18-K22</f>
        <v>62817</v>
      </c>
      <c r="L21" s="127"/>
      <c r="M21" s="122">
        <f>+M16-M18-M22</f>
        <v>68243</v>
      </c>
      <c r="N21" s="139"/>
      <c r="O21" s="80">
        <v>73589.20276248665</v>
      </c>
      <c r="P21" s="80"/>
      <c r="Q21" s="149">
        <f>+E21+G21+I21+K21+M21+O21</f>
        <v>382335.20276248665</v>
      </c>
      <c r="R21" s="80">
        <f>+S16-S23</f>
        <v>0</v>
      </c>
      <c r="S21" s="80">
        <v>82187</v>
      </c>
      <c r="T21" s="147"/>
      <c r="U21" s="149">
        <f>+Q21+S21</f>
        <v>464522.20276248665</v>
      </c>
      <c r="V21" s="170"/>
      <c r="W21" s="50">
        <v>81036.382</v>
      </c>
      <c r="X21" s="94"/>
      <c r="Y21" s="47">
        <f>+U21+W21</f>
        <v>545558.5847624866</v>
      </c>
      <c r="Z21" s="160"/>
      <c r="AA21" s="162">
        <f>+Y21/AK21*100</f>
        <v>99.12272360402528</v>
      </c>
      <c r="AB21" s="94"/>
      <c r="AC21" s="95">
        <v>223967</v>
      </c>
      <c r="AD21" s="115"/>
      <c r="AE21" s="81">
        <v>281888</v>
      </c>
      <c r="AF21" s="81"/>
      <c r="AG21" s="81">
        <f>+AG16-AG18-AG22</f>
        <v>379263</v>
      </c>
      <c r="AH21" s="49"/>
      <c r="AI21" s="49">
        <v>461310</v>
      </c>
      <c r="AJ21" s="80"/>
      <c r="AK21" s="80">
        <v>550387</v>
      </c>
    </row>
    <row r="22" spans="1:37" s="70" customFormat="1" ht="18.75" customHeight="1">
      <c r="A22" s="26" t="s">
        <v>129</v>
      </c>
      <c r="B22" s="67" t="s">
        <v>29</v>
      </c>
      <c r="C22" s="124" t="s">
        <v>30</v>
      </c>
      <c r="D22" s="106"/>
      <c r="E22" s="106">
        <v>715811</v>
      </c>
      <c r="F22" s="106"/>
      <c r="G22" s="106">
        <v>853985</v>
      </c>
      <c r="H22" s="114"/>
      <c r="I22" s="52">
        <v>959553</v>
      </c>
      <c r="J22" s="110"/>
      <c r="K22" s="80">
        <v>812979</v>
      </c>
      <c r="L22" s="127"/>
      <c r="M22" s="80">
        <v>814505</v>
      </c>
      <c r="N22" s="139"/>
      <c r="O22" s="80">
        <v>949480</v>
      </c>
      <c r="P22" s="151"/>
      <c r="Q22" s="149">
        <f>+E22+G22+I22+K22+M22+O22</f>
        <v>5106313</v>
      </c>
      <c r="R22" s="151"/>
      <c r="S22" s="151">
        <f>+S16-S18-S21</f>
        <v>986854</v>
      </c>
      <c r="T22" s="145"/>
      <c r="U22" s="149">
        <f>+Q22+S22</f>
        <v>6093167</v>
      </c>
      <c r="V22" s="170"/>
      <c r="W22" s="50">
        <v>991608.0900000001</v>
      </c>
      <c r="X22" s="94"/>
      <c r="Y22" s="47">
        <f>+U22+W22</f>
        <v>7084775.09</v>
      </c>
      <c r="Z22" s="160"/>
      <c r="AA22" s="162">
        <f>+Y22/AK22*100</f>
        <v>113.07090193544906</v>
      </c>
      <c r="AB22" s="94"/>
      <c r="AC22" s="47">
        <v>3095677</v>
      </c>
      <c r="AD22" s="115"/>
      <c r="AE22" s="49">
        <f>+AE16-AE18-AE21</f>
        <v>3940365</v>
      </c>
      <c r="AF22" s="86"/>
      <c r="AG22" s="49">
        <v>4491358</v>
      </c>
      <c r="AH22" s="49"/>
      <c r="AI22" s="49">
        <f>+AI16-AI18-AI21</f>
        <v>5515341</v>
      </c>
      <c r="AJ22" s="151"/>
      <c r="AK22" s="151">
        <f>+AK17-AK18-AK21</f>
        <v>6265781</v>
      </c>
    </row>
    <row r="23" spans="1:38" s="120" customFormat="1" ht="16.5" customHeight="1">
      <c r="A23" s="42" t="s">
        <v>15</v>
      </c>
      <c r="B23" s="116"/>
      <c r="C23" s="117"/>
      <c r="D23" s="118">
        <f>SUM(D30:D75)</f>
        <v>110976</v>
      </c>
      <c r="E23" s="118">
        <f>SUM(E30:E75)</f>
        <v>807768</v>
      </c>
      <c r="F23" s="118">
        <f aca="true" t="shared" si="0" ref="F23:W23">SUM(F30:F75)</f>
        <v>305633</v>
      </c>
      <c r="G23" s="118">
        <f t="shared" si="0"/>
        <v>954267</v>
      </c>
      <c r="H23" s="118">
        <f t="shared" si="0"/>
        <v>83735</v>
      </c>
      <c r="I23" s="118">
        <f t="shared" si="0"/>
        <v>1082823</v>
      </c>
      <c r="J23" s="118">
        <f t="shared" si="0"/>
        <v>50345</v>
      </c>
      <c r="K23" s="118">
        <f t="shared" si="0"/>
        <v>917419</v>
      </c>
      <c r="L23" s="118">
        <f t="shared" si="0"/>
        <v>33536</v>
      </c>
      <c r="M23" s="118">
        <f t="shared" si="0"/>
        <v>923682</v>
      </c>
      <c r="N23" s="118"/>
      <c r="O23" s="118">
        <f t="shared" si="0"/>
        <v>1067210</v>
      </c>
      <c r="P23" s="118"/>
      <c r="Q23" s="118">
        <f t="shared" si="0"/>
        <v>5753169</v>
      </c>
      <c r="R23" s="118"/>
      <c r="S23" s="118">
        <f t="shared" si="0"/>
        <v>1119577</v>
      </c>
      <c r="T23" s="118"/>
      <c r="U23" s="118">
        <f t="shared" si="0"/>
        <v>6872746</v>
      </c>
      <c r="V23" s="118"/>
      <c r="W23" s="118">
        <f t="shared" si="0"/>
        <v>1121816.4735157616</v>
      </c>
      <c r="X23" s="118"/>
      <c r="Y23" s="118">
        <f>SUM(Y30:Y75)</f>
        <v>7994562.473515762</v>
      </c>
      <c r="Z23" s="163"/>
      <c r="AA23" s="163"/>
      <c r="AB23" s="119"/>
      <c r="AC23" s="119">
        <f>SUM(AC24:AC75)</f>
        <v>3493367</v>
      </c>
      <c r="AD23" s="119"/>
      <c r="AE23" s="119">
        <f>SUM(AE30:AE75)</f>
        <v>4431714</v>
      </c>
      <c r="AF23" s="119"/>
      <c r="AG23" s="119">
        <f>SUM(AG30:AG75)</f>
        <v>5139992</v>
      </c>
      <c r="AH23" s="84">
        <f>SUM(AH30:AH75)</f>
        <v>485050</v>
      </c>
      <c r="AI23" s="84">
        <f>SUM(AI30:AI75)</f>
        <v>6299618</v>
      </c>
      <c r="AJ23" s="118"/>
      <c r="AK23" s="118">
        <f>SUM(AK30:AK75)</f>
        <v>7193985</v>
      </c>
      <c r="AL23" s="152"/>
    </row>
    <row r="24" spans="1:37" s="41" customFormat="1" ht="14.25" customHeight="1" hidden="1">
      <c r="A24" s="6" t="s">
        <v>60</v>
      </c>
      <c r="B24" s="43" t="s">
        <v>31</v>
      </c>
      <c r="C24" s="124" t="s">
        <v>30</v>
      </c>
      <c r="D24" s="5"/>
      <c r="E24" s="5"/>
      <c r="F24" s="5"/>
      <c r="G24" s="5"/>
      <c r="H24" s="55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133"/>
      <c r="W24" s="72"/>
      <c r="X24" s="97"/>
      <c r="Y24" s="97"/>
      <c r="Z24" s="164"/>
      <c r="AA24" s="164"/>
      <c r="AB24" s="97"/>
      <c r="AC24" s="97"/>
      <c r="AD24" s="83"/>
      <c r="AE24" s="83"/>
      <c r="AF24" s="83"/>
      <c r="AG24" s="83"/>
      <c r="AH24" s="87"/>
      <c r="AI24" s="87"/>
      <c r="AJ24" s="72"/>
      <c r="AK24" s="72"/>
    </row>
    <row r="25" spans="1:37" s="41" customFormat="1" ht="15" customHeight="1" hidden="1">
      <c r="A25" s="6" t="s">
        <v>79</v>
      </c>
      <c r="B25" s="43" t="s">
        <v>32</v>
      </c>
      <c r="C25" s="124" t="s">
        <v>30</v>
      </c>
      <c r="D25" s="5"/>
      <c r="E25" s="5"/>
      <c r="F25" s="5"/>
      <c r="G25" s="5"/>
      <c r="H25" s="55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34"/>
      <c r="W25" s="58"/>
      <c r="X25" s="97"/>
      <c r="Y25" s="97"/>
      <c r="Z25" s="164"/>
      <c r="AA25" s="164"/>
      <c r="AB25" s="97"/>
      <c r="AC25" s="97"/>
      <c r="AD25" s="83"/>
      <c r="AE25" s="83"/>
      <c r="AF25" s="83"/>
      <c r="AG25" s="83"/>
      <c r="AH25" s="87"/>
      <c r="AI25" s="87"/>
      <c r="AJ25" s="58"/>
      <c r="AK25" s="58"/>
    </row>
    <row r="26" spans="1:37" s="41" customFormat="1" ht="15" customHeight="1" hidden="1">
      <c r="A26" s="6" t="s">
        <v>80</v>
      </c>
      <c r="B26" s="43" t="s">
        <v>33</v>
      </c>
      <c r="C26" s="124" t="s">
        <v>30</v>
      </c>
      <c r="D26" s="5"/>
      <c r="E26" s="5"/>
      <c r="F26" s="5"/>
      <c r="G26" s="5"/>
      <c r="H26" s="55"/>
      <c r="I26" s="58"/>
      <c r="J26" s="56"/>
      <c r="K26" s="58"/>
      <c r="L26" s="49"/>
      <c r="M26" s="48"/>
      <c r="N26" s="49"/>
      <c r="O26" s="48"/>
      <c r="P26" s="48"/>
      <c r="Q26" s="48"/>
      <c r="R26" s="48"/>
      <c r="S26" s="48"/>
      <c r="T26" s="48"/>
      <c r="U26" s="48"/>
      <c r="V26" s="134"/>
      <c r="W26" s="58"/>
      <c r="X26" s="97"/>
      <c r="Y26" s="97"/>
      <c r="Z26" s="164"/>
      <c r="AA26" s="164"/>
      <c r="AB26" s="97"/>
      <c r="AC26" s="97"/>
      <c r="AD26" s="83"/>
      <c r="AE26" s="83"/>
      <c r="AF26" s="83"/>
      <c r="AG26" s="83"/>
      <c r="AH26" s="87"/>
      <c r="AI26" s="87"/>
      <c r="AJ26" s="48"/>
      <c r="AK26" s="48"/>
    </row>
    <row r="27" spans="1:37" s="41" customFormat="1" ht="15" customHeight="1" hidden="1">
      <c r="A27" s="6" t="s">
        <v>81</v>
      </c>
      <c r="B27" s="43" t="s">
        <v>34</v>
      </c>
      <c r="C27" s="125" t="s">
        <v>9</v>
      </c>
      <c r="D27" s="44"/>
      <c r="E27" s="44"/>
      <c r="F27" s="44"/>
      <c r="G27" s="4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134"/>
      <c r="W27" s="56"/>
      <c r="X27" s="97"/>
      <c r="Y27" s="97"/>
      <c r="Z27" s="164"/>
      <c r="AA27" s="164"/>
      <c r="AB27" s="97"/>
      <c r="AC27" s="97"/>
      <c r="AD27" s="83"/>
      <c r="AE27" s="83"/>
      <c r="AF27" s="83"/>
      <c r="AG27" s="83"/>
      <c r="AH27" s="87"/>
      <c r="AI27" s="87"/>
      <c r="AJ27" s="56"/>
      <c r="AK27" s="56"/>
    </row>
    <row r="28" spans="1:37" s="41" customFormat="1" ht="15" customHeight="1" hidden="1">
      <c r="A28" s="6" t="s">
        <v>82</v>
      </c>
      <c r="B28" s="43" t="s">
        <v>35</v>
      </c>
      <c r="C28" s="124" t="s">
        <v>30</v>
      </c>
      <c r="D28" s="5"/>
      <c r="E28" s="5"/>
      <c r="F28" s="5"/>
      <c r="G28" s="5"/>
      <c r="H28" s="55"/>
      <c r="I28" s="56"/>
      <c r="J28" s="56"/>
      <c r="K28" s="56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134"/>
      <c r="W28" s="56"/>
      <c r="X28" s="97"/>
      <c r="Y28" s="97"/>
      <c r="Z28" s="164"/>
      <c r="AA28" s="164"/>
      <c r="AB28" s="97"/>
      <c r="AC28" s="97"/>
      <c r="AD28" s="83"/>
      <c r="AE28" s="83"/>
      <c r="AF28" s="83"/>
      <c r="AG28" s="83"/>
      <c r="AH28" s="87"/>
      <c r="AI28" s="87"/>
      <c r="AJ28" s="49"/>
      <c r="AK28" s="49"/>
    </row>
    <row r="29" spans="1:37" s="41" customFormat="1" ht="15" customHeight="1" hidden="1">
      <c r="A29" s="6" t="s">
        <v>83</v>
      </c>
      <c r="B29" s="43" t="s">
        <v>36</v>
      </c>
      <c r="C29" s="124" t="s">
        <v>30</v>
      </c>
      <c r="D29" s="5"/>
      <c r="E29" s="5"/>
      <c r="F29" s="5"/>
      <c r="G29" s="5"/>
      <c r="H29" s="55"/>
      <c r="I29" s="56"/>
      <c r="J29" s="56"/>
      <c r="K29" s="56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134"/>
      <c r="W29" s="57"/>
      <c r="X29" s="97"/>
      <c r="Y29" s="97"/>
      <c r="Z29" s="164"/>
      <c r="AA29" s="164"/>
      <c r="AB29" s="97"/>
      <c r="AC29" s="97"/>
      <c r="AD29" s="83"/>
      <c r="AE29" s="83"/>
      <c r="AF29" s="83"/>
      <c r="AG29" s="83"/>
      <c r="AH29" s="87"/>
      <c r="AI29" s="87"/>
      <c r="AJ29" s="49"/>
      <c r="AK29" s="49"/>
    </row>
    <row r="30" spans="1:38" ht="15" customHeight="1">
      <c r="A30" s="144" t="s">
        <v>130</v>
      </c>
      <c r="B30" s="67" t="s">
        <v>37</v>
      </c>
      <c r="C30" s="125" t="s">
        <v>9</v>
      </c>
      <c r="D30" s="105">
        <v>93345</v>
      </c>
      <c r="E30" s="105">
        <v>25479</v>
      </c>
      <c r="F30" s="105">
        <v>284630</v>
      </c>
      <c r="G30" s="105">
        <v>75321</v>
      </c>
      <c r="H30" s="47">
        <v>61785</v>
      </c>
      <c r="I30" s="80">
        <v>17923</v>
      </c>
      <c r="J30" s="102">
        <v>27691</v>
      </c>
      <c r="K30" s="80">
        <v>7781</v>
      </c>
      <c r="L30" s="47">
        <v>16838</v>
      </c>
      <c r="M30" s="80">
        <v>4943</v>
      </c>
      <c r="N30" s="47">
        <v>23411</v>
      </c>
      <c r="O30" s="80">
        <v>7426</v>
      </c>
      <c r="P30" s="80">
        <f>+D30+F30+H30+J30+L30+N30</f>
        <v>507700</v>
      </c>
      <c r="Q30" s="149">
        <f aca="true" t="shared" si="1" ref="Q30:Q75">+E30+G30+I30+K30+M30+O30</f>
        <v>138873</v>
      </c>
      <c r="R30" s="80">
        <v>25828</v>
      </c>
      <c r="S30" s="80">
        <v>9601</v>
      </c>
      <c r="T30" s="121">
        <f>+P30+R30</f>
        <v>533528</v>
      </c>
      <c r="U30" s="146">
        <f>+Q30+S30</f>
        <v>148474</v>
      </c>
      <c r="V30" s="47">
        <v>35158</v>
      </c>
      <c r="W30" s="80">
        <f>+S30/R30*V30</f>
        <v>13069.22556914976</v>
      </c>
      <c r="X30" s="47">
        <f>+T30+V30</f>
        <v>568686</v>
      </c>
      <c r="Y30" s="102">
        <f>+U30+W30</f>
        <v>161543.22556914977</v>
      </c>
      <c r="Z30" s="165">
        <f>+X30/AJ30*100</f>
        <v>143.56008492140228</v>
      </c>
      <c r="AA30" s="162">
        <f aca="true" t="shared" si="2" ref="AA30:AA75">+Y30/AK30*100</f>
        <v>116.89343876433624</v>
      </c>
      <c r="AB30" s="47">
        <v>200823</v>
      </c>
      <c r="AC30" s="47">
        <v>73595</v>
      </c>
      <c r="AD30" s="82">
        <v>292819</v>
      </c>
      <c r="AE30" s="82">
        <v>104049</v>
      </c>
      <c r="AF30" s="82">
        <v>308035</v>
      </c>
      <c r="AG30" s="82">
        <v>110306</v>
      </c>
      <c r="AH30" s="49">
        <v>347332</v>
      </c>
      <c r="AI30" s="49">
        <v>123660</v>
      </c>
      <c r="AJ30" s="80">
        <v>396131</v>
      </c>
      <c r="AK30" s="80">
        <v>138197</v>
      </c>
      <c r="AL30" s="154"/>
    </row>
    <row r="31" spans="1:37" s="41" customFormat="1" ht="15" customHeight="1" hidden="1">
      <c r="A31" s="6" t="s">
        <v>84</v>
      </c>
      <c r="B31" s="43" t="s">
        <v>38</v>
      </c>
      <c r="C31" s="124" t="s">
        <v>30</v>
      </c>
      <c r="D31" s="106"/>
      <c r="E31" s="106"/>
      <c r="F31" s="106"/>
      <c r="G31" s="106"/>
      <c r="H31" s="54"/>
      <c r="I31" s="53"/>
      <c r="J31" s="54"/>
      <c r="K31" s="53"/>
      <c r="L31" s="54"/>
      <c r="M31" s="53"/>
      <c r="N31" s="54"/>
      <c r="O31" s="80"/>
      <c r="P31" s="80"/>
      <c r="Q31" s="149">
        <f t="shared" si="1"/>
        <v>0</v>
      </c>
      <c r="R31" s="80"/>
      <c r="S31" s="80"/>
      <c r="T31" s="53"/>
      <c r="U31" s="146">
        <f aca="true" t="shared" si="3" ref="U31:U75">+Q31+S31</f>
        <v>0</v>
      </c>
      <c r="V31" s="134"/>
      <c r="W31" s="80"/>
      <c r="X31" s="97"/>
      <c r="Y31" s="102">
        <f aca="true" t="shared" si="4" ref="Y31:Y75">+U31+W31</f>
        <v>0</v>
      </c>
      <c r="Z31" s="164"/>
      <c r="AA31" s="162" t="e">
        <f t="shared" si="2"/>
        <v>#DIV/0!</v>
      </c>
      <c r="AB31" s="97"/>
      <c r="AC31" s="97"/>
      <c r="AD31" s="83"/>
      <c r="AE31" s="83"/>
      <c r="AF31" s="83"/>
      <c r="AG31" s="83"/>
      <c r="AH31" s="87"/>
      <c r="AI31" s="87"/>
      <c r="AJ31" s="80"/>
      <c r="AK31" s="80"/>
    </row>
    <row r="32" spans="1:37" s="41" customFormat="1" ht="15" customHeight="1" hidden="1">
      <c r="A32" s="7" t="s">
        <v>61</v>
      </c>
      <c r="B32" s="43" t="s">
        <v>39</v>
      </c>
      <c r="C32" s="125" t="s">
        <v>4</v>
      </c>
      <c r="D32" s="105"/>
      <c r="E32" s="105"/>
      <c r="F32" s="105"/>
      <c r="G32" s="105"/>
      <c r="H32" s="54"/>
      <c r="I32" s="53"/>
      <c r="J32" s="54"/>
      <c r="K32" s="53"/>
      <c r="L32" s="54"/>
      <c r="M32" s="53"/>
      <c r="N32" s="54"/>
      <c r="O32" s="80"/>
      <c r="P32" s="80"/>
      <c r="Q32" s="149">
        <f t="shared" si="1"/>
        <v>0</v>
      </c>
      <c r="R32" s="80"/>
      <c r="S32" s="80"/>
      <c r="T32" s="53"/>
      <c r="U32" s="146">
        <f t="shared" si="3"/>
        <v>0</v>
      </c>
      <c r="V32" s="134"/>
      <c r="W32" s="80"/>
      <c r="X32" s="97"/>
      <c r="Y32" s="102">
        <f t="shared" si="4"/>
        <v>0</v>
      </c>
      <c r="Z32" s="164"/>
      <c r="AA32" s="162" t="e">
        <f t="shared" si="2"/>
        <v>#DIV/0!</v>
      </c>
      <c r="AB32" s="97"/>
      <c r="AC32" s="97"/>
      <c r="AD32" s="83"/>
      <c r="AE32" s="83"/>
      <c r="AF32" s="83"/>
      <c r="AG32" s="83"/>
      <c r="AH32" s="87"/>
      <c r="AI32" s="87"/>
      <c r="AJ32" s="80"/>
      <c r="AK32" s="80"/>
    </row>
    <row r="33" spans="1:37" ht="15" customHeight="1">
      <c r="A33" s="6" t="s">
        <v>131</v>
      </c>
      <c r="B33" s="67" t="s">
        <v>40</v>
      </c>
      <c r="C33" s="125" t="s">
        <v>4</v>
      </c>
      <c r="D33" s="105"/>
      <c r="E33" s="105">
        <v>31528</v>
      </c>
      <c r="F33" s="105"/>
      <c r="G33" s="105">
        <v>66943</v>
      </c>
      <c r="H33" s="54"/>
      <c r="I33" s="53">
        <v>37244</v>
      </c>
      <c r="J33" s="54"/>
      <c r="K33" s="53">
        <v>58213</v>
      </c>
      <c r="L33" s="54"/>
      <c r="M33" s="53">
        <v>43641</v>
      </c>
      <c r="N33" s="54"/>
      <c r="O33" s="80">
        <v>135738</v>
      </c>
      <c r="P33" s="80"/>
      <c r="Q33" s="149">
        <f t="shared" si="1"/>
        <v>373307</v>
      </c>
      <c r="R33" s="80"/>
      <c r="S33" s="80">
        <v>92650</v>
      </c>
      <c r="T33" s="80"/>
      <c r="U33" s="146">
        <f t="shared" si="3"/>
        <v>465957</v>
      </c>
      <c r="V33" s="114"/>
      <c r="W33" s="80">
        <v>90215</v>
      </c>
      <c r="X33" s="47"/>
      <c r="Y33" s="102">
        <f t="shared" si="4"/>
        <v>556172</v>
      </c>
      <c r="Z33" s="166"/>
      <c r="AA33" s="162">
        <f t="shared" si="2"/>
        <v>98.01648493991297</v>
      </c>
      <c r="AB33" s="47"/>
      <c r="AC33" s="47">
        <v>261746</v>
      </c>
      <c r="AD33" s="82"/>
      <c r="AE33" s="82">
        <v>305321</v>
      </c>
      <c r="AF33" s="82"/>
      <c r="AG33" s="82">
        <v>400535</v>
      </c>
      <c r="AH33" s="49"/>
      <c r="AI33" s="49">
        <v>519612</v>
      </c>
      <c r="AJ33" s="80"/>
      <c r="AK33" s="80">
        <v>567427</v>
      </c>
    </row>
    <row r="34" spans="1:37" ht="15" customHeight="1">
      <c r="A34" s="6" t="s">
        <v>132</v>
      </c>
      <c r="B34" s="67" t="s">
        <v>41</v>
      </c>
      <c r="C34" s="125" t="s">
        <v>4</v>
      </c>
      <c r="D34" s="105"/>
      <c r="E34" s="105">
        <v>469</v>
      </c>
      <c r="F34" s="105"/>
      <c r="G34" s="105">
        <v>11186</v>
      </c>
      <c r="H34" s="54"/>
      <c r="I34" s="71">
        <v>8493</v>
      </c>
      <c r="J34" s="54"/>
      <c r="K34" s="71">
        <v>8445</v>
      </c>
      <c r="L34" s="54"/>
      <c r="M34" s="71">
        <v>8803</v>
      </c>
      <c r="N34" s="54"/>
      <c r="O34" s="80">
        <v>8760</v>
      </c>
      <c r="P34" s="80"/>
      <c r="Q34" s="149">
        <f t="shared" si="1"/>
        <v>46156</v>
      </c>
      <c r="R34" s="80"/>
      <c r="S34" s="80">
        <v>6068</v>
      </c>
      <c r="T34" s="80"/>
      <c r="U34" s="146">
        <f t="shared" si="3"/>
        <v>52224</v>
      </c>
      <c r="V34" s="114"/>
      <c r="W34" s="80">
        <v>10237</v>
      </c>
      <c r="X34" s="47"/>
      <c r="Y34" s="102">
        <f t="shared" si="4"/>
        <v>62461</v>
      </c>
      <c r="Z34" s="166"/>
      <c r="AA34" s="162">
        <f t="shared" si="2"/>
        <v>79.9644096222043</v>
      </c>
      <c r="AB34" s="47"/>
      <c r="AC34" s="47">
        <v>28243</v>
      </c>
      <c r="AD34" s="82"/>
      <c r="AE34" s="82">
        <v>40050</v>
      </c>
      <c r="AF34" s="82"/>
      <c r="AG34" s="82">
        <v>60652</v>
      </c>
      <c r="AH34" s="49"/>
      <c r="AI34" s="49">
        <v>66534</v>
      </c>
      <c r="AJ34" s="80"/>
      <c r="AK34" s="80">
        <v>78111</v>
      </c>
    </row>
    <row r="35" spans="1:37" s="41" customFormat="1" ht="15" customHeight="1" hidden="1">
      <c r="A35" s="6" t="s">
        <v>85</v>
      </c>
      <c r="B35" s="43" t="s">
        <v>42</v>
      </c>
      <c r="C35" s="125" t="s">
        <v>9</v>
      </c>
      <c r="D35" s="105"/>
      <c r="E35" s="105"/>
      <c r="F35" s="105"/>
      <c r="G35" s="105"/>
      <c r="H35" s="54"/>
      <c r="I35" s="53"/>
      <c r="J35" s="54"/>
      <c r="K35" s="53"/>
      <c r="L35" s="54"/>
      <c r="M35" s="53"/>
      <c r="N35" s="54"/>
      <c r="O35" s="80"/>
      <c r="P35" s="80"/>
      <c r="Q35" s="149">
        <f t="shared" si="1"/>
        <v>0</v>
      </c>
      <c r="R35" s="80"/>
      <c r="S35" s="80"/>
      <c r="T35" s="53"/>
      <c r="U35" s="146">
        <f t="shared" si="3"/>
        <v>0</v>
      </c>
      <c r="V35" s="134"/>
      <c r="W35" s="80"/>
      <c r="X35" s="97"/>
      <c r="Y35" s="102">
        <f t="shared" si="4"/>
        <v>0</v>
      </c>
      <c r="Z35" s="164"/>
      <c r="AA35" s="162" t="e">
        <f t="shared" si="2"/>
        <v>#DIV/0!</v>
      </c>
      <c r="AB35" s="97"/>
      <c r="AC35" s="97"/>
      <c r="AD35" s="83"/>
      <c r="AE35" s="83"/>
      <c r="AF35" s="83"/>
      <c r="AG35" s="83"/>
      <c r="AH35" s="87"/>
      <c r="AI35" s="87"/>
      <c r="AJ35" s="80"/>
      <c r="AK35" s="80"/>
    </row>
    <row r="36" spans="1:37" s="41" customFormat="1" ht="15" customHeight="1" hidden="1">
      <c r="A36" s="6" t="s">
        <v>86</v>
      </c>
      <c r="B36" s="43" t="s">
        <v>43</v>
      </c>
      <c r="C36" s="124" t="s">
        <v>30</v>
      </c>
      <c r="D36" s="106"/>
      <c r="E36" s="106"/>
      <c r="F36" s="106"/>
      <c r="G36" s="106"/>
      <c r="H36" s="54"/>
      <c r="I36" s="53"/>
      <c r="J36" s="54"/>
      <c r="K36" s="53"/>
      <c r="L36" s="54"/>
      <c r="M36" s="53"/>
      <c r="N36" s="54"/>
      <c r="O36" s="80"/>
      <c r="P36" s="80"/>
      <c r="Q36" s="149">
        <f t="shared" si="1"/>
        <v>0</v>
      </c>
      <c r="R36" s="80"/>
      <c r="S36" s="80"/>
      <c r="T36" s="53"/>
      <c r="U36" s="146">
        <f t="shared" si="3"/>
        <v>0</v>
      </c>
      <c r="V36" s="134"/>
      <c r="W36" s="80"/>
      <c r="X36" s="97"/>
      <c r="Y36" s="102">
        <f t="shared" si="4"/>
        <v>0</v>
      </c>
      <c r="Z36" s="164"/>
      <c r="AA36" s="162" t="e">
        <f t="shared" si="2"/>
        <v>#DIV/0!</v>
      </c>
      <c r="AB36" s="97"/>
      <c r="AC36" s="97"/>
      <c r="AD36" s="83"/>
      <c r="AE36" s="83"/>
      <c r="AF36" s="83"/>
      <c r="AG36" s="83"/>
      <c r="AH36" s="87"/>
      <c r="AI36" s="87"/>
      <c r="AJ36" s="80"/>
      <c r="AK36" s="80"/>
    </row>
    <row r="37" spans="1:37" s="41" customFormat="1" ht="15" customHeight="1" hidden="1">
      <c r="A37" s="6" t="s">
        <v>87</v>
      </c>
      <c r="B37" s="43" t="s">
        <v>44</v>
      </c>
      <c r="C37" s="124" t="s">
        <v>30</v>
      </c>
      <c r="D37" s="106"/>
      <c r="E37" s="106"/>
      <c r="F37" s="106"/>
      <c r="G37" s="106"/>
      <c r="H37" s="54"/>
      <c r="I37" s="53"/>
      <c r="J37" s="54"/>
      <c r="K37" s="53"/>
      <c r="L37" s="54"/>
      <c r="M37" s="53"/>
      <c r="N37" s="54"/>
      <c r="O37" s="80"/>
      <c r="P37" s="80"/>
      <c r="Q37" s="149">
        <f t="shared" si="1"/>
        <v>0</v>
      </c>
      <c r="R37" s="80"/>
      <c r="S37" s="80"/>
      <c r="T37" s="53"/>
      <c r="U37" s="146">
        <f t="shared" si="3"/>
        <v>0</v>
      </c>
      <c r="V37" s="134"/>
      <c r="W37" s="80"/>
      <c r="X37" s="97"/>
      <c r="Y37" s="102">
        <f t="shared" si="4"/>
        <v>0</v>
      </c>
      <c r="Z37" s="164"/>
      <c r="AA37" s="162" t="e">
        <f t="shared" si="2"/>
        <v>#DIV/0!</v>
      </c>
      <c r="AB37" s="97"/>
      <c r="AC37" s="97"/>
      <c r="AD37" s="83"/>
      <c r="AE37" s="83"/>
      <c r="AF37" s="83"/>
      <c r="AG37" s="83"/>
      <c r="AH37" s="87"/>
      <c r="AI37" s="87"/>
      <c r="AJ37" s="80"/>
      <c r="AK37" s="80"/>
    </row>
    <row r="38" spans="1:37" ht="15" customHeight="1">
      <c r="A38" s="6" t="s">
        <v>133</v>
      </c>
      <c r="B38" s="67" t="s">
        <v>45</v>
      </c>
      <c r="C38" s="125" t="s">
        <v>4</v>
      </c>
      <c r="D38" s="105"/>
      <c r="E38" s="105">
        <v>13759</v>
      </c>
      <c r="F38" s="105"/>
      <c r="G38" s="105">
        <v>6811</v>
      </c>
      <c r="H38" s="54"/>
      <c r="I38" s="53">
        <v>13114</v>
      </c>
      <c r="J38" s="54"/>
      <c r="K38" s="53">
        <v>5249</v>
      </c>
      <c r="L38" s="54"/>
      <c r="M38" s="53">
        <v>5312</v>
      </c>
      <c r="N38" s="54"/>
      <c r="O38" s="80">
        <v>28795</v>
      </c>
      <c r="P38" s="80"/>
      <c r="Q38" s="149">
        <f t="shared" si="1"/>
        <v>73040</v>
      </c>
      <c r="R38" s="80"/>
      <c r="S38" s="80">
        <v>19955</v>
      </c>
      <c r="T38" s="80"/>
      <c r="U38" s="146">
        <f t="shared" si="3"/>
        <v>92995</v>
      </c>
      <c r="V38" s="114"/>
      <c r="W38" s="80">
        <v>20756</v>
      </c>
      <c r="X38" s="47"/>
      <c r="Y38" s="102">
        <f t="shared" si="4"/>
        <v>113751</v>
      </c>
      <c r="Z38" s="166"/>
      <c r="AA38" s="162">
        <f t="shared" si="2"/>
        <v>143.94487750556792</v>
      </c>
      <c r="AB38" s="47"/>
      <c r="AC38" s="47">
        <v>14181</v>
      </c>
      <c r="AD38" s="82"/>
      <c r="AE38" s="82">
        <v>20715</v>
      </c>
      <c r="AF38" s="82"/>
      <c r="AG38" s="82">
        <v>30858</v>
      </c>
      <c r="AH38" s="49"/>
      <c r="AI38" s="49">
        <v>69941</v>
      </c>
      <c r="AJ38" s="80"/>
      <c r="AK38" s="80">
        <v>79024</v>
      </c>
    </row>
    <row r="39" spans="1:37" s="41" customFormat="1" ht="15" customHeight="1" hidden="1">
      <c r="A39" s="6" t="s">
        <v>88</v>
      </c>
      <c r="B39" s="43" t="s">
        <v>46</v>
      </c>
      <c r="C39" s="124" t="s">
        <v>30</v>
      </c>
      <c r="D39" s="106"/>
      <c r="E39" s="106"/>
      <c r="F39" s="106"/>
      <c r="G39" s="106"/>
      <c r="H39" s="54"/>
      <c r="I39" s="53"/>
      <c r="J39" s="54"/>
      <c r="K39" s="53"/>
      <c r="L39" s="54"/>
      <c r="M39" s="53"/>
      <c r="N39" s="54"/>
      <c r="O39" s="80"/>
      <c r="P39" s="80"/>
      <c r="Q39" s="149">
        <f t="shared" si="1"/>
        <v>0</v>
      </c>
      <c r="R39" s="80"/>
      <c r="S39" s="80"/>
      <c r="T39" s="53"/>
      <c r="U39" s="146">
        <f t="shared" si="3"/>
        <v>0</v>
      </c>
      <c r="V39" s="134"/>
      <c r="W39" s="80"/>
      <c r="X39" s="97"/>
      <c r="Y39" s="102">
        <f t="shared" si="4"/>
        <v>0</v>
      </c>
      <c r="Z39" s="164"/>
      <c r="AA39" s="162" t="e">
        <f t="shared" si="2"/>
        <v>#DIV/0!</v>
      </c>
      <c r="AB39" s="97"/>
      <c r="AC39" s="97"/>
      <c r="AD39" s="83"/>
      <c r="AE39" s="83"/>
      <c r="AF39" s="83"/>
      <c r="AG39" s="83"/>
      <c r="AH39" s="87"/>
      <c r="AI39" s="87"/>
      <c r="AJ39" s="80"/>
      <c r="AK39" s="80"/>
    </row>
    <row r="40" spans="1:37" ht="15" customHeight="1">
      <c r="A40" s="6" t="s">
        <v>134</v>
      </c>
      <c r="B40" s="67" t="s">
        <v>47</v>
      </c>
      <c r="C40" s="125" t="s">
        <v>4</v>
      </c>
      <c r="D40" s="105"/>
      <c r="E40" s="105">
        <v>58098</v>
      </c>
      <c r="F40" s="105"/>
      <c r="G40" s="105">
        <v>63962</v>
      </c>
      <c r="H40" s="54"/>
      <c r="I40" s="72">
        <v>67341</v>
      </c>
      <c r="J40" s="54"/>
      <c r="K40" s="72">
        <v>79031</v>
      </c>
      <c r="L40" s="54"/>
      <c r="M40" s="72">
        <v>56914</v>
      </c>
      <c r="N40" s="54"/>
      <c r="O40" s="80">
        <v>75999</v>
      </c>
      <c r="P40" s="80"/>
      <c r="Q40" s="149">
        <f t="shared" si="1"/>
        <v>401345</v>
      </c>
      <c r="R40" s="80"/>
      <c r="S40" s="80">
        <v>82451</v>
      </c>
      <c r="T40" s="80"/>
      <c r="U40" s="146">
        <f t="shared" si="3"/>
        <v>483796</v>
      </c>
      <c r="V40" s="114"/>
      <c r="W40" s="80">
        <v>86147</v>
      </c>
      <c r="X40" s="47"/>
      <c r="Y40" s="102">
        <f t="shared" si="4"/>
        <v>569943</v>
      </c>
      <c r="Z40" s="166"/>
      <c r="AA40" s="162">
        <f t="shared" si="2"/>
        <v>107.94088793100182</v>
      </c>
      <c r="AB40" s="47"/>
      <c r="AC40" s="47">
        <v>253352</v>
      </c>
      <c r="AD40" s="82"/>
      <c r="AE40" s="82">
        <v>324994</v>
      </c>
      <c r="AF40" s="82"/>
      <c r="AG40" s="82">
        <v>379062</v>
      </c>
      <c r="AH40" s="49"/>
      <c r="AI40" s="49">
        <v>444642</v>
      </c>
      <c r="AJ40" s="80"/>
      <c r="AK40" s="80">
        <v>528014</v>
      </c>
    </row>
    <row r="41" spans="1:37" ht="15" customHeight="1">
      <c r="A41" s="6" t="s">
        <v>135</v>
      </c>
      <c r="B41" s="67" t="s">
        <v>48</v>
      </c>
      <c r="C41" s="125" t="s">
        <v>4</v>
      </c>
      <c r="D41" s="105"/>
      <c r="E41" s="105">
        <v>31799</v>
      </c>
      <c r="F41" s="105"/>
      <c r="G41" s="105">
        <v>32582</v>
      </c>
      <c r="H41" s="54"/>
      <c r="I41" s="72">
        <v>42938</v>
      </c>
      <c r="J41" s="54"/>
      <c r="K41" s="72">
        <v>3877</v>
      </c>
      <c r="L41" s="54"/>
      <c r="M41" s="72">
        <v>41713</v>
      </c>
      <c r="N41" s="54"/>
      <c r="O41" s="80">
        <v>40544</v>
      </c>
      <c r="P41" s="80"/>
      <c r="Q41" s="149">
        <f t="shared" si="1"/>
        <v>193453</v>
      </c>
      <c r="R41" s="80"/>
      <c r="S41" s="80">
        <v>45778</v>
      </c>
      <c r="T41" s="80"/>
      <c r="U41" s="146">
        <f t="shared" si="3"/>
        <v>239231</v>
      </c>
      <c r="V41" s="114"/>
      <c r="W41" s="80">
        <v>38157</v>
      </c>
      <c r="X41" s="47"/>
      <c r="Y41" s="102">
        <f t="shared" si="4"/>
        <v>277388</v>
      </c>
      <c r="Z41" s="166"/>
      <c r="AA41" s="162">
        <f t="shared" si="2"/>
        <v>99.03354219104233</v>
      </c>
      <c r="AB41" s="47"/>
      <c r="AC41" s="47">
        <v>123533</v>
      </c>
      <c r="AD41" s="82"/>
      <c r="AE41" s="82">
        <v>165724</v>
      </c>
      <c r="AF41" s="82"/>
      <c r="AG41" s="82">
        <v>199836</v>
      </c>
      <c r="AH41" s="49"/>
      <c r="AI41" s="49">
        <v>237409</v>
      </c>
      <c r="AJ41" s="80"/>
      <c r="AK41" s="80">
        <v>280095</v>
      </c>
    </row>
    <row r="42" spans="1:37" s="41" customFormat="1" ht="15" customHeight="1" hidden="1">
      <c r="A42" s="6" t="s">
        <v>89</v>
      </c>
      <c r="B42" s="43" t="s">
        <v>49</v>
      </c>
      <c r="C42" s="124" t="s">
        <v>30</v>
      </c>
      <c r="D42" s="106"/>
      <c r="E42" s="106"/>
      <c r="F42" s="106"/>
      <c r="G42" s="106"/>
      <c r="H42" s="54"/>
      <c r="I42" s="58"/>
      <c r="J42" s="54"/>
      <c r="K42" s="58"/>
      <c r="L42" s="54"/>
      <c r="M42" s="58"/>
      <c r="N42" s="54"/>
      <c r="O42" s="80"/>
      <c r="P42" s="80"/>
      <c r="Q42" s="149">
        <f t="shared" si="1"/>
        <v>0</v>
      </c>
      <c r="R42" s="80"/>
      <c r="S42" s="80"/>
      <c r="T42" s="53"/>
      <c r="U42" s="146">
        <f t="shared" si="3"/>
        <v>0</v>
      </c>
      <c r="V42" s="134"/>
      <c r="W42" s="80"/>
      <c r="X42" s="97"/>
      <c r="Y42" s="102">
        <f t="shared" si="4"/>
        <v>0</v>
      </c>
      <c r="Z42" s="164"/>
      <c r="AA42" s="162" t="e">
        <f t="shared" si="2"/>
        <v>#DIV/0!</v>
      </c>
      <c r="AB42" s="97"/>
      <c r="AC42" s="97"/>
      <c r="AD42" s="83"/>
      <c r="AE42" s="83"/>
      <c r="AF42" s="83"/>
      <c r="AG42" s="83"/>
      <c r="AH42" s="87"/>
      <c r="AI42" s="87"/>
      <c r="AJ42" s="80"/>
      <c r="AK42" s="80"/>
    </row>
    <row r="43" spans="1:37" ht="15" customHeight="1">
      <c r="A43" s="6" t="s">
        <v>136</v>
      </c>
      <c r="B43" s="67" t="s">
        <v>50</v>
      </c>
      <c r="C43" s="125" t="s">
        <v>4</v>
      </c>
      <c r="D43" s="105"/>
      <c r="E43" s="105">
        <v>2921</v>
      </c>
      <c r="F43" s="105"/>
      <c r="G43" s="105">
        <v>2757</v>
      </c>
      <c r="H43" s="54"/>
      <c r="I43" s="71">
        <v>3648</v>
      </c>
      <c r="J43" s="54"/>
      <c r="K43" s="71">
        <v>3126</v>
      </c>
      <c r="L43" s="54"/>
      <c r="M43" s="71">
        <v>2990</v>
      </c>
      <c r="N43" s="54"/>
      <c r="O43" s="80">
        <v>3415</v>
      </c>
      <c r="P43" s="80"/>
      <c r="Q43" s="149">
        <f t="shared" si="1"/>
        <v>18857</v>
      </c>
      <c r="R43" s="80"/>
      <c r="S43" s="80">
        <v>3592</v>
      </c>
      <c r="T43" s="80"/>
      <c r="U43" s="146">
        <f t="shared" si="3"/>
        <v>22449</v>
      </c>
      <c r="V43" s="114"/>
      <c r="W43" s="80">
        <v>3413</v>
      </c>
      <c r="X43" s="47"/>
      <c r="Y43" s="102">
        <f t="shared" si="4"/>
        <v>25862</v>
      </c>
      <c r="Z43" s="166"/>
      <c r="AA43" s="162">
        <f t="shared" si="2"/>
        <v>145.41467528816418</v>
      </c>
      <c r="AB43" s="47"/>
      <c r="AC43" s="47">
        <v>7185</v>
      </c>
      <c r="AD43" s="82"/>
      <c r="AE43" s="82">
        <v>9578</v>
      </c>
      <c r="AF43" s="82"/>
      <c r="AG43" s="82">
        <v>11604</v>
      </c>
      <c r="AH43" s="49"/>
      <c r="AI43" s="49">
        <v>15127</v>
      </c>
      <c r="AJ43" s="80"/>
      <c r="AK43" s="80">
        <v>17785</v>
      </c>
    </row>
    <row r="44" spans="1:37" ht="15" customHeight="1">
      <c r="A44" s="144" t="s">
        <v>137</v>
      </c>
      <c r="B44" s="67" t="s">
        <v>51</v>
      </c>
      <c r="C44" s="125" t="s">
        <v>9</v>
      </c>
      <c r="D44" s="105">
        <v>17631</v>
      </c>
      <c r="E44" s="105">
        <v>3879</v>
      </c>
      <c r="F44" s="105">
        <v>21003</v>
      </c>
      <c r="G44" s="105">
        <v>5598</v>
      </c>
      <c r="H44" s="54">
        <v>21950</v>
      </c>
      <c r="I44" s="53">
        <v>7100</v>
      </c>
      <c r="J44" s="102">
        <v>22654</v>
      </c>
      <c r="K44" s="53">
        <v>7748</v>
      </c>
      <c r="L44" s="102">
        <v>16698</v>
      </c>
      <c r="M44" s="53">
        <v>5711</v>
      </c>
      <c r="N44" s="47">
        <v>16897</v>
      </c>
      <c r="O44" s="80">
        <v>3621</v>
      </c>
      <c r="P44" s="80">
        <f>+D44+F44+H44+J44+L44+N44</f>
        <v>116833</v>
      </c>
      <c r="Q44" s="149">
        <f t="shared" si="1"/>
        <v>33657</v>
      </c>
      <c r="R44" s="80">
        <v>15584</v>
      </c>
      <c r="S44" s="80">
        <v>4828</v>
      </c>
      <c r="T44" s="121">
        <f>+P44+R44</f>
        <v>132417</v>
      </c>
      <c r="U44" s="146">
        <f t="shared" si="3"/>
        <v>38485</v>
      </c>
      <c r="V44" s="47">
        <v>12570</v>
      </c>
      <c r="W44" s="80">
        <f>+S44/R44*V44</f>
        <v>3894.24794661191</v>
      </c>
      <c r="X44" s="47">
        <f>+T44+V44</f>
        <v>144987</v>
      </c>
      <c r="Y44" s="102">
        <f t="shared" si="4"/>
        <v>42379.24794661191</v>
      </c>
      <c r="Z44" s="165">
        <f>+X44/AJ44*100</f>
        <v>102.43535396354389</v>
      </c>
      <c r="AA44" s="162">
        <f t="shared" si="2"/>
        <v>82.85287966102035</v>
      </c>
      <c r="AB44" s="47">
        <v>93431</v>
      </c>
      <c r="AC44" s="47">
        <v>35071</v>
      </c>
      <c r="AD44" s="82">
        <v>112009</v>
      </c>
      <c r="AE44" s="82">
        <v>42082</v>
      </c>
      <c r="AF44" s="82">
        <v>116516</v>
      </c>
      <c r="AG44" s="82">
        <v>43990</v>
      </c>
      <c r="AH44" s="49">
        <v>137718</v>
      </c>
      <c r="AI44" s="49">
        <v>49819</v>
      </c>
      <c r="AJ44" s="80">
        <v>141540</v>
      </c>
      <c r="AK44" s="80">
        <v>51150</v>
      </c>
    </row>
    <row r="45" spans="1:37" ht="15" customHeight="1">
      <c r="A45" s="6" t="s">
        <v>138</v>
      </c>
      <c r="B45" s="67" t="s">
        <v>52</v>
      </c>
      <c r="C45" s="125" t="s">
        <v>4</v>
      </c>
      <c r="D45" s="105"/>
      <c r="E45" s="105">
        <v>18858</v>
      </c>
      <c r="F45" s="105"/>
      <c r="G45" s="105">
        <v>19833</v>
      </c>
      <c r="H45" s="54"/>
      <c r="I45" s="53">
        <v>16919</v>
      </c>
      <c r="J45" s="54"/>
      <c r="K45" s="53">
        <v>12192</v>
      </c>
      <c r="L45" s="54"/>
      <c r="M45" s="53">
        <v>20206</v>
      </c>
      <c r="N45" s="54"/>
      <c r="O45" s="80">
        <v>17783</v>
      </c>
      <c r="P45" s="80"/>
      <c r="Q45" s="149">
        <f t="shared" si="1"/>
        <v>105791</v>
      </c>
      <c r="R45" s="80"/>
      <c r="S45" s="80">
        <v>17868</v>
      </c>
      <c r="T45" s="80"/>
      <c r="U45" s="146">
        <f t="shared" si="3"/>
        <v>123659</v>
      </c>
      <c r="V45" s="114"/>
      <c r="W45" s="80">
        <v>17589</v>
      </c>
      <c r="X45" s="47"/>
      <c r="Y45" s="102">
        <f t="shared" si="4"/>
        <v>141248</v>
      </c>
      <c r="Z45" s="166"/>
      <c r="AA45" s="162">
        <f t="shared" si="2"/>
        <v>94.68610692140103</v>
      </c>
      <c r="AB45" s="47"/>
      <c r="AC45" s="47">
        <v>90445</v>
      </c>
      <c r="AD45" s="82"/>
      <c r="AE45" s="82">
        <v>104726</v>
      </c>
      <c r="AF45" s="82"/>
      <c r="AG45" s="82">
        <v>121485</v>
      </c>
      <c r="AH45" s="49"/>
      <c r="AI45" s="49">
        <v>133335</v>
      </c>
      <c r="AJ45" s="80"/>
      <c r="AK45" s="80">
        <v>149175</v>
      </c>
    </row>
    <row r="46" spans="1:37" ht="15" customHeight="1">
      <c r="A46" s="6" t="s">
        <v>139</v>
      </c>
      <c r="B46" s="67" t="s">
        <v>53</v>
      </c>
      <c r="C46" s="125" t="s">
        <v>4</v>
      </c>
      <c r="D46" s="105"/>
      <c r="E46" s="105">
        <v>86890</v>
      </c>
      <c r="F46" s="105"/>
      <c r="G46" s="105">
        <v>84567</v>
      </c>
      <c r="H46" s="54"/>
      <c r="I46" s="53">
        <v>149371</v>
      </c>
      <c r="J46" s="54"/>
      <c r="K46" s="53">
        <v>91663</v>
      </c>
      <c r="L46" s="54"/>
      <c r="M46" s="53">
        <v>81558</v>
      </c>
      <c r="N46" s="54"/>
      <c r="O46" s="80">
        <v>80639</v>
      </c>
      <c r="P46" s="80"/>
      <c r="Q46" s="149">
        <f t="shared" si="1"/>
        <v>574688</v>
      </c>
      <c r="R46" s="80"/>
      <c r="S46" s="80">
        <v>88367</v>
      </c>
      <c r="T46" s="80"/>
      <c r="U46" s="146">
        <f t="shared" si="3"/>
        <v>663055</v>
      </c>
      <c r="V46" s="114"/>
      <c r="W46" s="80">
        <v>92029</v>
      </c>
      <c r="X46" s="47"/>
      <c r="Y46" s="102">
        <f t="shared" si="4"/>
        <v>755084</v>
      </c>
      <c r="Z46" s="166"/>
      <c r="AA46" s="162">
        <f t="shared" si="2"/>
        <v>112.73342928294585</v>
      </c>
      <c r="AB46" s="47"/>
      <c r="AC46" s="47">
        <v>322483</v>
      </c>
      <c r="AD46" s="82"/>
      <c r="AE46" s="82">
        <v>415424</v>
      </c>
      <c r="AF46" s="82"/>
      <c r="AG46" s="82">
        <v>493916</v>
      </c>
      <c r="AH46" s="49"/>
      <c r="AI46" s="49">
        <v>584991</v>
      </c>
      <c r="AJ46" s="80"/>
      <c r="AK46" s="80">
        <v>669796</v>
      </c>
    </row>
    <row r="47" spans="1:37" ht="15" customHeight="1">
      <c r="A47" s="6" t="s">
        <v>140</v>
      </c>
      <c r="B47" s="67" t="s">
        <v>54</v>
      </c>
      <c r="C47" s="125" t="s">
        <v>4</v>
      </c>
      <c r="D47" s="105"/>
      <c r="E47" s="105">
        <v>13744</v>
      </c>
      <c r="F47" s="105"/>
      <c r="G47" s="105">
        <v>15899</v>
      </c>
      <c r="H47" s="54"/>
      <c r="I47" s="53">
        <v>18747</v>
      </c>
      <c r="J47" s="54"/>
      <c r="K47" s="53">
        <v>16182</v>
      </c>
      <c r="L47" s="54"/>
      <c r="M47" s="53">
        <v>14670</v>
      </c>
      <c r="N47" s="54"/>
      <c r="O47" s="80">
        <v>17477</v>
      </c>
      <c r="P47" s="80"/>
      <c r="Q47" s="149">
        <f t="shared" si="1"/>
        <v>96719</v>
      </c>
      <c r="R47" s="80"/>
      <c r="S47" s="80">
        <v>18048</v>
      </c>
      <c r="T47" s="80"/>
      <c r="U47" s="146">
        <f t="shared" si="3"/>
        <v>114767</v>
      </c>
      <c r="V47" s="114"/>
      <c r="W47" s="80">
        <v>18815</v>
      </c>
      <c r="X47" s="47"/>
      <c r="Y47" s="102">
        <f t="shared" si="4"/>
        <v>133582</v>
      </c>
      <c r="Z47" s="166"/>
      <c r="AA47" s="162">
        <f t="shared" si="2"/>
        <v>106.4992426054373</v>
      </c>
      <c r="AB47" s="47"/>
      <c r="AC47" s="47">
        <v>53595</v>
      </c>
      <c r="AD47" s="82"/>
      <c r="AE47" s="82">
        <v>80434</v>
      </c>
      <c r="AF47" s="82"/>
      <c r="AG47" s="82">
        <v>97994</v>
      </c>
      <c r="AH47" s="49"/>
      <c r="AI47" s="49">
        <v>105156</v>
      </c>
      <c r="AJ47" s="80"/>
      <c r="AK47" s="80">
        <v>125430</v>
      </c>
    </row>
    <row r="48" spans="1:37" s="41" customFormat="1" ht="15" customHeight="1" hidden="1">
      <c r="A48" s="6" t="s">
        <v>90</v>
      </c>
      <c r="B48" s="43" t="s">
        <v>55</v>
      </c>
      <c r="C48" s="125" t="s">
        <v>9</v>
      </c>
      <c r="D48" s="105"/>
      <c r="E48" s="105"/>
      <c r="F48" s="105"/>
      <c r="G48" s="105"/>
      <c r="H48" s="54"/>
      <c r="I48" s="53"/>
      <c r="J48" s="54"/>
      <c r="K48" s="53"/>
      <c r="L48" s="54"/>
      <c r="M48" s="53"/>
      <c r="N48" s="54"/>
      <c r="O48" s="80"/>
      <c r="P48" s="80"/>
      <c r="Q48" s="149">
        <f t="shared" si="1"/>
        <v>0</v>
      </c>
      <c r="R48" s="80"/>
      <c r="S48" s="80"/>
      <c r="T48" s="53"/>
      <c r="U48" s="146">
        <f t="shared" si="3"/>
        <v>0</v>
      </c>
      <c r="V48" s="134"/>
      <c r="W48" s="80"/>
      <c r="X48" s="97"/>
      <c r="Y48" s="102">
        <f t="shared" si="4"/>
        <v>0</v>
      </c>
      <c r="Z48" s="164"/>
      <c r="AA48" s="162" t="e">
        <f t="shared" si="2"/>
        <v>#DIV/0!</v>
      </c>
      <c r="AB48" s="97"/>
      <c r="AC48" s="97"/>
      <c r="AD48" s="83"/>
      <c r="AE48" s="83"/>
      <c r="AF48" s="83"/>
      <c r="AG48" s="83"/>
      <c r="AH48" s="87"/>
      <c r="AI48" s="87"/>
      <c r="AJ48" s="80"/>
      <c r="AK48" s="80"/>
    </row>
    <row r="49" spans="1:37" s="41" customFormat="1" ht="15" customHeight="1" hidden="1">
      <c r="A49" s="6" t="s">
        <v>112</v>
      </c>
      <c r="B49" s="43" t="s">
        <v>56</v>
      </c>
      <c r="C49" s="125" t="s">
        <v>4</v>
      </c>
      <c r="D49" s="105"/>
      <c r="E49" s="105"/>
      <c r="F49" s="105"/>
      <c r="G49" s="105"/>
      <c r="H49" s="54"/>
      <c r="I49" s="53"/>
      <c r="J49" s="54"/>
      <c r="K49" s="53"/>
      <c r="L49" s="54"/>
      <c r="M49" s="53"/>
      <c r="N49" s="54"/>
      <c r="O49" s="80"/>
      <c r="P49" s="80"/>
      <c r="Q49" s="149">
        <f t="shared" si="1"/>
        <v>0</v>
      </c>
      <c r="R49" s="80"/>
      <c r="S49" s="80"/>
      <c r="T49" s="53"/>
      <c r="U49" s="146">
        <f t="shared" si="3"/>
        <v>0</v>
      </c>
      <c r="V49" s="134"/>
      <c r="W49" s="80"/>
      <c r="X49" s="97"/>
      <c r="Y49" s="102">
        <f t="shared" si="4"/>
        <v>0</v>
      </c>
      <c r="Z49" s="164"/>
      <c r="AA49" s="162" t="e">
        <f t="shared" si="2"/>
        <v>#DIV/0!</v>
      </c>
      <c r="AB49" s="97"/>
      <c r="AC49" s="97"/>
      <c r="AD49" s="83"/>
      <c r="AE49" s="83"/>
      <c r="AF49" s="83"/>
      <c r="AG49" s="83"/>
      <c r="AH49" s="87"/>
      <c r="AI49" s="87"/>
      <c r="AJ49" s="80"/>
      <c r="AK49" s="80"/>
    </row>
    <row r="50" spans="1:75" s="73" customFormat="1" ht="15" customHeight="1">
      <c r="A50" s="6" t="s">
        <v>141</v>
      </c>
      <c r="B50" s="67" t="s">
        <v>57</v>
      </c>
      <c r="C50" s="125" t="s">
        <v>4</v>
      </c>
      <c r="D50" s="105"/>
      <c r="E50" s="105">
        <v>11732</v>
      </c>
      <c r="F50" s="105"/>
      <c r="G50" s="105">
        <v>13655</v>
      </c>
      <c r="H50" s="54"/>
      <c r="I50" s="53">
        <v>16825</v>
      </c>
      <c r="J50" s="54"/>
      <c r="K50" s="53">
        <v>11987</v>
      </c>
      <c r="L50" s="54"/>
      <c r="M50" s="53">
        <v>13817</v>
      </c>
      <c r="N50" s="54"/>
      <c r="O50" s="80">
        <v>14389</v>
      </c>
      <c r="P50" s="80"/>
      <c r="Q50" s="149">
        <f t="shared" si="1"/>
        <v>82405</v>
      </c>
      <c r="R50" s="80"/>
      <c r="S50" s="80">
        <v>16137</v>
      </c>
      <c r="T50" s="80"/>
      <c r="U50" s="146">
        <f t="shared" si="3"/>
        <v>98542</v>
      </c>
      <c r="V50" s="114"/>
      <c r="W50" s="80">
        <v>17334</v>
      </c>
      <c r="X50" s="47"/>
      <c r="Y50" s="102">
        <f t="shared" si="4"/>
        <v>115876</v>
      </c>
      <c r="Z50" s="166"/>
      <c r="AA50" s="162">
        <f t="shared" si="2"/>
        <v>116.96966638065915</v>
      </c>
      <c r="AB50" s="47"/>
      <c r="AC50" s="47">
        <v>37599</v>
      </c>
      <c r="AD50" s="82"/>
      <c r="AE50" s="82">
        <v>51550</v>
      </c>
      <c r="AF50" s="82"/>
      <c r="AG50" s="82">
        <v>65124</v>
      </c>
      <c r="AH50" s="49"/>
      <c r="AI50" s="49">
        <v>83284</v>
      </c>
      <c r="AJ50" s="80"/>
      <c r="AK50" s="80">
        <v>99065</v>
      </c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</row>
    <row r="51" spans="1:37" s="74" customFormat="1" ht="15" customHeight="1">
      <c r="A51" s="26" t="s">
        <v>142</v>
      </c>
      <c r="B51" s="67" t="s">
        <v>58</v>
      </c>
      <c r="C51" s="125" t="s">
        <v>4</v>
      </c>
      <c r="D51" s="105"/>
      <c r="E51" s="105">
        <v>7963</v>
      </c>
      <c r="F51" s="105"/>
      <c r="G51" s="105">
        <v>9552</v>
      </c>
      <c r="H51" s="54"/>
      <c r="I51" s="53">
        <v>10654</v>
      </c>
      <c r="J51" s="54"/>
      <c r="K51" s="53">
        <v>9467</v>
      </c>
      <c r="L51" s="54"/>
      <c r="M51" s="53">
        <v>7121</v>
      </c>
      <c r="N51" s="54"/>
      <c r="O51" s="80">
        <v>10405</v>
      </c>
      <c r="P51" s="80"/>
      <c r="Q51" s="149">
        <f t="shared" si="1"/>
        <v>55162</v>
      </c>
      <c r="R51" s="80"/>
      <c r="S51" s="80">
        <v>12188</v>
      </c>
      <c r="T51" s="80"/>
      <c r="U51" s="146">
        <f t="shared" si="3"/>
        <v>67350</v>
      </c>
      <c r="V51" s="114"/>
      <c r="W51" s="80">
        <v>12896</v>
      </c>
      <c r="X51" s="96"/>
      <c r="Y51" s="102">
        <f t="shared" si="4"/>
        <v>80246</v>
      </c>
      <c r="Z51" s="162"/>
      <c r="AA51" s="162">
        <f t="shared" si="2"/>
        <v>118.24182948751954</v>
      </c>
      <c r="AB51" s="96"/>
      <c r="AC51" s="47">
        <v>31095</v>
      </c>
      <c r="AD51" s="49"/>
      <c r="AE51" s="49">
        <v>40415</v>
      </c>
      <c r="AF51" s="49"/>
      <c r="AG51" s="49">
        <v>48455</v>
      </c>
      <c r="AH51" s="49"/>
      <c r="AI51" s="49">
        <v>55201</v>
      </c>
      <c r="AJ51" s="80"/>
      <c r="AK51" s="80">
        <v>67866</v>
      </c>
    </row>
    <row r="52" spans="1:37" s="45" customFormat="1" ht="15" customHeight="1" hidden="1">
      <c r="A52" s="26" t="s">
        <v>91</v>
      </c>
      <c r="B52" s="43" t="s">
        <v>59</v>
      </c>
      <c r="C52" s="124" t="s">
        <v>30</v>
      </c>
      <c r="D52" s="106"/>
      <c r="E52" s="106"/>
      <c r="F52" s="106"/>
      <c r="G52" s="106"/>
      <c r="H52" s="54"/>
      <c r="I52" s="53"/>
      <c r="J52" s="54"/>
      <c r="K52" s="53"/>
      <c r="L52" s="54"/>
      <c r="M52" s="53"/>
      <c r="N52" s="54"/>
      <c r="O52" s="80"/>
      <c r="P52" s="80"/>
      <c r="Q52" s="149">
        <f t="shared" si="1"/>
        <v>0</v>
      </c>
      <c r="R52" s="80"/>
      <c r="S52" s="80"/>
      <c r="T52" s="53"/>
      <c r="U52" s="146">
        <f t="shared" si="3"/>
        <v>0</v>
      </c>
      <c r="V52" s="135"/>
      <c r="W52" s="80"/>
      <c r="X52" s="98"/>
      <c r="Y52" s="102">
        <f t="shared" si="4"/>
        <v>0</v>
      </c>
      <c r="Z52" s="167"/>
      <c r="AA52" s="162" t="e">
        <f t="shared" si="2"/>
        <v>#DIV/0!</v>
      </c>
      <c r="AB52" s="98"/>
      <c r="AC52" s="97"/>
      <c r="AD52" s="87"/>
      <c r="AE52" s="87"/>
      <c r="AF52" s="87"/>
      <c r="AG52" s="87"/>
      <c r="AH52" s="87"/>
      <c r="AI52" s="87"/>
      <c r="AJ52" s="80"/>
      <c r="AK52" s="80"/>
    </row>
    <row r="53" spans="1:37" s="74" customFormat="1" ht="15" customHeight="1">
      <c r="A53" s="8" t="s">
        <v>143</v>
      </c>
      <c r="B53" s="67" t="s">
        <v>62</v>
      </c>
      <c r="C53" s="125" t="s">
        <v>4</v>
      </c>
      <c r="D53" s="105"/>
      <c r="E53" s="105">
        <v>29623</v>
      </c>
      <c r="F53" s="105"/>
      <c r="G53" s="105">
        <v>41475</v>
      </c>
      <c r="H53" s="54"/>
      <c r="I53" s="53">
        <v>57199</v>
      </c>
      <c r="J53" s="54"/>
      <c r="K53" s="53">
        <v>48802</v>
      </c>
      <c r="L53" s="54"/>
      <c r="M53" s="53">
        <v>47706</v>
      </c>
      <c r="N53" s="54"/>
      <c r="O53" s="80">
        <v>47178</v>
      </c>
      <c r="P53" s="80"/>
      <c r="Q53" s="149">
        <f t="shared" si="1"/>
        <v>271983</v>
      </c>
      <c r="R53" s="80"/>
      <c r="S53" s="80">
        <v>26677</v>
      </c>
      <c r="T53" s="80"/>
      <c r="U53" s="146">
        <f t="shared" si="3"/>
        <v>298660</v>
      </c>
      <c r="V53" s="114"/>
      <c r="W53" s="80">
        <v>31269</v>
      </c>
      <c r="X53" s="96"/>
      <c r="Y53" s="102">
        <f t="shared" si="4"/>
        <v>329929</v>
      </c>
      <c r="Z53" s="162"/>
      <c r="AA53" s="162">
        <f t="shared" si="2"/>
        <v>108.01372396881987</v>
      </c>
      <c r="AB53" s="96"/>
      <c r="AC53" s="47">
        <v>182038</v>
      </c>
      <c r="AD53" s="49"/>
      <c r="AE53" s="49">
        <v>215873</v>
      </c>
      <c r="AF53" s="49"/>
      <c r="AG53" s="49">
        <v>243414</v>
      </c>
      <c r="AH53" s="49"/>
      <c r="AI53" s="49">
        <v>288091</v>
      </c>
      <c r="AJ53" s="80"/>
      <c r="AK53" s="80">
        <v>305451</v>
      </c>
    </row>
    <row r="54" spans="1:37" s="74" customFormat="1" ht="15" customHeight="1">
      <c r="A54" s="26" t="s">
        <v>144</v>
      </c>
      <c r="B54" s="67" t="s">
        <v>63</v>
      </c>
      <c r="C54" s="125" t="s">
        <v>4</v>
      </c>
      <c r="D54" s="105"/>
      <c r="E54" s="105">
        <v>31465</v>
      </c>
      <c r="F54" s="105"/>
      <c r="G54" s="105">
        <v>35783</v>
      </c>
      <c r="H54" s="54"/>
      <c r="I54" s="53">
        <v>36727</v>
      </c>
      <c r="J54" s="54"/>
      <c r="K54" s="53">
        <v>36095</v>
      </c>
      <c r="L54" s="54"/>
      <c r="M54" s="53">
        <v>39135</v>
      </c>
      <c r="N54" s="54"/>
      <c r="O54" s="80">
        <v>35285</v>
      </c>
      <c r="P54" s="80"/>
      <c r="Q54" s="149">
        <f t="shared" si="1"/>
        <v>214490</v>
      </c>
      <c r="R54" s="80"/>
      <c r="S54" s="80">
        <v>41751</v>
      </c>
      <c r="T54" s="80"/>
      <c r="U54" s="146">
        <f t="shared" si="3"/>
        <v>256241</v>
      </c>
      <c r="V54" s="114"/>
      <c r="W54" s="80">
        <v>41937</v>
      </c>
      <c r="X54" s="96"/>
      <c r="Y54" s="102">
        <f t="shared" si="4"/>
        <v>298178</v>
      </c>
      <c r="Z54" s="162"/>
      <c r="AA54" s="162">
        <f t="shared" si="2"/>
        <v>94.33236420926752</v>
      </c>
      <c r="AB54" s="96"/>
      <c r="AC54" s="47">
        <v>149250</v>
      </c>
      <c r="AD54" s="49"/>
      <c r="AE54" s="49">
        <v>192007</v>
      </c>
      <c r="AF54" s="49"/>
      <c r="AG54" s="49">
        <v>230223</v>
      </c>
      <c r="AH54" s="49"/>
      <c r="AI54" s="49">
        <v>275581</v>
      </c>
      <c r="AJ54" s="80"/>
      <c r="AK54" s="80">
        <v>316093</v>
      </c>
    </row>
    <row r="55" spans="1:37" s="74" customFormat="1" ht="15" customHeight="1">
      <c r="A55" s="26" t="s">
        <v>145</v>
      </c>
      <c r="B55" s="67" t="s">
        <v>64</v>
      </c>
      <c r="C55" s="125" t="s">
        <v>4</v>
      </c>
      <c r="D55" s="105"/>
      <c r="E55" s="105">
        <v>52706</v>
      </c>
      <c r="F55" s="105"/>
      <c r="G55" s="105">
        <v>57845</v>
      </c>
      <c r="H55" s="54"/>
      <c r="I55" s="53">
        <v>71442</v>
      </c>
      <c r="J55" s="54"/>
      <c r="K55" s="53">
        <v>54523</v>
      </c>
      <c r="L55" s="54"/>
      <c r="M55" s="53">
        <v>48423</v>
      </c>
      <c r="N55" s="54"/>
      <c r="O55" s="80">
        <v>56276</v>
      </c>
      <c r="P55" s="80"/>
      <c r="Q55" s="149">
        <f t="shared" si="1"/>
        <v>341215</v>
      </c>
      <c r="R55" s="80"/>
      <c r="S55" s="80">
        <v>55682</v>
      </c>
      <c r="T55" s="80"/>
      <c r="U55" s="146">
        <f t="shared" si="3"/>
        <v>396897</v>
      </c>
      <c r="V55" s="136"/>
      <c r="W55" s="80">
        <v>57741</v>
      </c>
      <c r="X55" s="96"/>
      <c r="Y55" s="102">
        <f t="shared" si="4"/>
        <v>454638</v>
      </c>
      <c r="Z55" s="162"/>
      <c r="AA55" s="162">
        <f t="shared" si="2"/>
        <v>102.98229559292548</v>
      </c>
      <c r="AB55" s="96"/>
      <c r="AC55" s="47">
        <v>207427</v>
      </c>
      <c r="AD55" s="49"/>
      <c r="AE55" s="49">
        <v>275394</v>
      </c>
      <c r="AF55" s="49"/>
      <c r="AG55" s="49">
        <v>319012</v>
      </c>
      <c r="AH55" s="49"/>
      <c r="AI55" s="49">
        <v>385601</v>
      </c>
      <c r="AJ55" s="80"/>
      <c r="AK55" s="80">
        <v>441472</v>
      </c>
    </row>
    <row r="56" spans="1:37" s="74" customFormat="1" ht="15" customHeight="1">
      <c r="A56" s="8" t="s">
        <v>146</v>
      </c>
      <c r="B56" s="67" t="s">
        <v>65</v>
      </c>
      <c r="C56" s="125" t="s">
        <v>4</v>
      </c>
      <c r="D56" s="105"/>
      <c r="E56" s="105">
        <v>32639</v>
      </c>
      <c r="F56" s="105"/>
      <c r="G56" s="105">
        <v>38591</v>
      </c>
      <c r="H56" s="54"/>
      <c r="I56" s="71">
        <v>49267</v>
      </c>
      <c r="J56" s="54"/>
      <c r="K56" s="71">
        <v>48467</v>
      </c>
      <c r="L56" s="54"/>
      <c r="M56" s="53">
        <v>44881</v>
      </c>
      <c r="N56" s="54"/>
      <c r="O56" s="80">
        <v>49002</v>
      </c>
      <c r="P56" s="80"/>
      <c r="Q56" s="149">
        <f t="shared" si="1"/>
        <v>262847</v>
      </c>
      <c r="R56" s="80"/>
      <c r="S56" s="80">
        <v>48899</v>
      </c>
      <c r="T56" s="80"/>
      <c r="U56" s="146">
        <f t="shared" si="3"/>
        <v>311746</v>
      </c>
      <c r="V56" s="114"/>
      <c r="W56" s="80">
        <v>49157</v>
      </c>
      <c r="X56" s="96"/>
      <c r="Y56" s="102">
        <f t="shared" si="4"/>
        <v>360903</v>
      </c>
      <c r="Z56" s="162"/>
      <c r="AA56" s="162">
        <f t="shared" si="2"/>
        <v>110.47836827653342</v>
      </c>
      <c r="AB56" s="96"/>
      <c r="AC56" s="47">
        <v>153647</v>
      </c>
      <c r="AD56" s="49"/>
      <c r="AE56" s="49">
        <v>206023</v>
      </c>
      <c r="AF56" s="49"/>
      <c r="AG56" s="49">
        <v>259145</v>
      </c>
      <c r="AH56" s="49"/>
      <c r="AI56" s="49">
        <v>284800</v>
      </c>
      <c r="AJ56" s="80"/>
      <c r="AK56" s="80">
        <v>326673</v>
      </c>
    </row>
    <row r="57" spans="1:37" s="45" customFormat="1" ht="15" customHeight="1" hidden="1">
      <c r="A57" s="26" t="s">
        <v>92</v>
      </c>
      <c r="B57" s="43" t="s">
        <v>66</v>
      </c>
      <c r="C57" s="124" t="s">
        <v>30</v>
      </c>
      <c r="D57" s="106"/>
      <c r="E57" s="106"/>
      <c r="F57" s="106"/>
      <c r="G57" s="106"/>
      <c r="H57" s="54"/>
      <c r="I57" s="53"/>
      <c r="J57" s="54"/>
      <c r="K57" s="53"/>
      <c r="L57" s="54"/>
      <c r="M57" s="53"/>
      <c r="N57" s="54"/>
      <c r="O57" s="80"/>
      <c r="P57" s="80"/>
      <c r="Q57" s="149">
        <f t="shared" si="1"/>
        <v>0</v>
      </c>
      <c r="R57" s="80"/>
      <c r="S57" s="80"/>
      <c r="T57" s="53"/>
      <c r="U57" s="146">
        <f t="shared" si="3"/>
        <v>0</v>
      </c>
      <c r="V57" s="134"/>
      <c r="W57" s="80"/>
      <c r="X57" s="98"/>
      <c r="Y57" s="102">
        <f t="shared" si="4"/>
        <v>0</v>
      </c>
      <c r="Z57" s="167"/>
      <c r="AA57" s="162" t="e">
        <f t="shared" si="2"/>
        <v>#DIV/0!</v>
      </c>
      <c r="AB57" s="98"/>
      <c r="AC57" s="97"/>
      <c r="AD57" s="87"/>
      <c r="AE57" s="87"/>
      <c r="AF57" s="87"/>
      <c r="AG57" s="87"/>
      <c r="AH57" s="87"/>
      <c r="AI57" s="87"/>
      <c r="AJ57" s="80"/>
      <c r="AK57" s="80"/>
    </row>
    <row r="58" spans="1:37" s="45" customFormat="1" ht="15" customHeight="1" hidden="1">
      <c r="A58" s="26" t="s">
        <v>93</v>
      </c>
      <c r="B58" s="43" t="s">
        <v>67</v>
      </c>
      <c r="C58" s="125" t="s">
        <v>9</v>
      </c>
      <c r="D58" s="105"/>
      <c r="E58" s="105"/>
      <c r="F58" s="105"/>
      <c r="G58" s="105"/>
      <c r="H58" s="54"/>
      <c r="I58" s="53"/>
      <c r="J58" s="54"/>
      <c r="K58" s="53"/>
      <c r="L58" s="54"/>
      <c r="M58" s="53"/>
      <c r="N58" s="54"/>
      <c r="O58" s="80"/>
      <c r="P58" s="80"/>
      <c r="Q58" s="149">
        <f t="shared" si="1"/>
        <v>0</v>
      </c>
      <c r="R58" s="80"/>
      <c r="S58" s="80"/>
      <c r="T58" s="53"/>
      <c r="U58" s="146">
        <f t="shared" si="3"/>
        <v>0</v>
      </c>
      <c r="V58" s="135"/>
      <c r="W58" s="80"/>
      <c r="X58" s="98"/>
      <c r="Y58" s="102">
        <f t="shared" si="4"/>
        <v>0</v>
      </c>
      <c r="Z58" s="167"/>
      <c r="AA58" s="162" t="e">
        <f t="shared" si="2"/>
        <v>#DIV/0!</v>
      </c>
      <c r="AB58" s="98"/>
      <c r="AC58" s="97"/>
      <c r="AD58" s="87"/>
      <c r="AE58" s="87"/>
      <c r="AF58" s="87"/>
      <c r="AG58" s="87"/>
      <c r="AH58" s="87"/>
      <c r="AI58" s="87"/>
      <c r="AJ58" s="80"/>
      <c r="AK58" s="80"/>
    </row>
    <row r="59" spans="1:37" s="74" customFormat="1" ht="15" customHeight="1">
      <c r="A59" s="26" t="s">
        <v>147</v>
      </c>
      <c r="B59" s="67" t="s">
        <v>68</v>
      </c>
      <c r="C59" s="125" t="s">
        <v>4</v>
      </c>
      <c r="D59" s="105"/>
      <c r="E59" s="105">
        <v>70809</v>
      </c>
      <c r="F59" s="105"/>
      <c r="G59" s="105">
        <v>62751</v>
      </c>
      <c r="H59" s="54"/>
      <c r="I59" s="53">
        <v>85960</v>
      </c>
      <c r="J59" s="54"/>
      <c r="K59" s="53">
        <v>104556</v>
      </c>
      <c r="L59" s="54"/>
      <c r="M59" s="80">
        <v>111252</v>
      </c>
      <c r="N59" s="54"/>
      <c r="O59" s="80">
        <v>74301</v>
      </c>
      <c r="P59" s="80"/>
      <c r="Q59" s="149">
        <f t="shared" si="1"/>
        <v>509629</v>
      </c>
      <c r="R59" s="80"/>
      <c r="S59" s="80">
        <v>115238</v>
      </c>
      <c r="T59" s="80"/>
      <c r="U59" s="146">
        <f t="shared" si="3"/>
        <v>624867</v>
      </c>
      <c r="V59" s="114"/>
      <c r="W59" s="80">
        <v>78017</v>
      </c>
      <c r="X59" s="96"/>
      <c r="Y59" s="102">
        <f t="shared" si="4"/>
        <v>702884</v>
      </c>
      <c r="Z59" s="162"/>
      <c r="AA59" s="162">
        <f t="shared" si="2"/>
        <v>107.26304384318392</v>
      </c>
      <c r="AB59" s="96"/>
      <c r="AC59" s="47">
        <v>359743</v>
      </c>
      <c r="AD59" s="49"/>
      <c r="AE59" s="49">
        <v>432126</v>
      </c>
      <c r="AF59" s="49"/>
      <c r="AG59" s="49">
        <v>501511</v>
      </c>
      <c r="AH59" s="49"/>
      <c r="AI59" s="49">
        <v>565070</v>
      </c>
      <c r="AJ59" s="80"/>
      <c r="AK59" s="80">
        <v>655290</v>
      </c>
    </row>
    <row r="60" spans="1:37" s="74" customFormat="1" ht="15" customHeight="1">
      <c r="A60" s="26" t="s">
        <v>148</v>
      </c>
      <c r="B60" s="67" t="s">
        <v>69</v>
      </c>
      <c r="C60" s="125" t="s">
        <v>4</v>
      </c>
      <c r="D60" s="105"/>
      <c r="E60" s="105">
        <v>10656</v>
      </c>
      <c r="F60" s="105"/>
      <c r="G60" s="105">
        <v>9558</v>
      </c>
      <c r="H60" s="53"/>
      <c r="I60" s="53">
        <v>14596</v>
      </c>
      <c r="J60" s="53"/>
      <c r="K60" s="53">
        <v>10595</v>
      </c>
      <c r="L60" s="53"/>
      <c r="M60" s="53">
        <v>12569</v>
      </c>
      <c r="N60" s="54"/>
      <c r="O60" s="80">
        <v>13531</v>
      </c>
      <c r="P60" s="80"/>
      <c r="Q60" s="149">
        <f t="shared" si="1"/>
        <v>71505</v>
      </c>
      <c r="R60" s="80"/>
      <c r="S60" s="80">
        <v>21689</v>
      </c>
      <c r="T60" s="80"/>
      <c r="U60" s="146">
        <f t="shared" si="3"/>
        <v>93194</v>
      </c>
      <c r="V60" s="114"/>
      <c r="W60" s="80">
        <v>13287</v>
      </c>
      <c r="X60" s="96"/>
      <c r="Y60" s="102">
        <f t="shared" si="4"/>
        <v>106481</v>
      </c>
      <c r="Z60" s="162"/>
      <c r="AA60" s="162">
        <f t="shared" si="2"/>
        <v>106.11490358263988</v>
      </c>
      <c r="AB60" s="96"/>
      <c r="AC60" s="47">
        <v>40286</v>
      </c>
      <c r="AD60" s="49"/>
      <c r="AE60" s="49">
        <v>65877</v>
      </c>
      <c r="AF60" s="49"/>
      <c r="AG60" s="49">
        <v>84486</v>
      </c>
      <c r="AH60" s="49"/>
      <c r="AI60" s="49">
        <v>88214</v>
      </c>
      <c r="AJ60" s="80"/>
      <c r="AK60" s="80">
        <v>100345</v>
      </c>
    </row>
    <row r="61" spans="1:37" s="74" customFormat="1" ht="15" customHeight="1">
      <c r="A61" s="26" t="s">
        <v>149</v>
      </c>
      <c r="B61" s="67" t="s">
        <v>70</v>
      </c>
      <c r="C61" s="125" t="s">
        <v>4</v>
      </c>
      <c r="D61" s="105"/>
      <c r="E61" s="105">
        <v>46770</v>
      </c>
      <c r="F61" s="105"/>
      <c r="G61" s="105">
        <v>55998</v>
      </c>
      <c r="H61" s="54"/>
      <c r="I61" s="51">
        <v>65884</v>
      </c>
      <c r="J61" s="54"/>
      <c r="K61" s="51">
        <v>60136</v>
      </c>
      <c r="L61" s="54"/>
      <c r="M61" s="53">
        <v>52780</v>
      </c>
      <c r="N61" s="54"/>
      <c r="O61" s="80">
        <v>64237</v>
      </c>
      <c r="P61" s="80"/>
      <c r="Q61" s="149">
        <f t="shared" si="1"/>
        <v>345805</v>
      </c>
      <c r="R61" s="80"/>
      <c r="S61" s="80">
        <v>68508</v>
      </c>
      <c r="T61" s="80"/>
      <c r="U61" s="146">
        <f t="shared" si="3"/>
        <v>414313</v>
      </c>
      <c r="V61" s="136"/>
      <c r="W61" s="80">
        <v>65712</v>
      </c>
      <c r="X61" s="96"/>
      <c r="Y61" s="102">
        <f t="shared" si="4"/>
        <v>480025</v>
      </c>
      <c r="Z61" s="162"/>
      <c r="AA61" s="162">
        <f t="shared" si="2"/>
        <v>109.50074821614322</v>
      </c>
      <c r="AB61" s="96"/>
      <c r="AC61" s="47">
        <v>223570</v>
      </c>
      <c r="AD61" s="49"/>
      <c r="AE61" s="49">
        <v>264005</v>
      </c>
      <c r="AF61" s="49"/>
      <c r="AG61" s="49">
        <v>314786</v>
      </c>
      <c r="AH61" s="49"/>
      <c r="AI61" s="49">
        <v>383969</v>
      </c>
      <c r="AJ61" s="80"/>
      <c r="AK61" s="80">
        <v>438376</v>
      </c>
    </row>
    <row r="62" spans="1:37" s="45" customFormat="1" ht="15" customHeight="1" hidden="1">
      <c r="A62" s="8" t="s">
        <v>94</v>
      </c>
      <c r="B62" s="43" t="s">
        <v>71</v>
      </c>
      <c r="C62" s="124" t="s">
        <v>30</v>
      </c>
      <c r="D62" s="106"/>
      <c r="E62" s="106"/>
      <c r="F62" s="106"/>
      <c r="G62" s="106"/>
      <c r="H62" s="53"/>
      <c r="I62" s="53"/>
      <c r="J62" s="53"/>
      <c r="K62" s="53"/>
      <c r="L62" s="53"/>
      <c r="M62" s="53"/>
      <c r="N62" s="54"/>
      <c r="O62" s="80"/>
      <c r="P62" s="80"/>
      <c r="Q62" s="149">
        <f t="shared" si="1"/>
        <v>0</v>
      </c>
      <c r="R62" s="80"/>
      <c r="S62" s="80"/>
      <c r="T62" s="53"/>
      <c r="U62" s="146">
        <f t="shared" si="3"/>
        <v>0</v>
      </c>
      <c r="V62" s="134"/>
      <c r="W62" s="80"/>
      <c r="X62" s="98"/>
      <c r="Y62" s="102">
        <f t="shared" si="4"/>
        <v>0</v>
      </c>
      <c r="Z62" s="167"/>
      <c r="AA62" s="162" t="e">
        <f t="shared" si="2"/>
        <v>#DIV/0!</v>
      </c>
      <c r="AB62" s="98"/>
      <c r="AC62" s="97"/>
      <c r="AD62" s="87"/>
      <c r="AE62" s="87"/>
      <c r="AF62" s="87"/>
      <c r="AG62" s="87"/>
      <c r="AH62" s="87"/>
      <c r="AI62" s="87"/>
      <c r="AJ62" s="80"/>
      <c r="AK62" s="80"/>
    </row>
    <row r="63" spans="1:37" s="74" customFormat="1" ht="15" customHeight="1">
      <c r="A63" s="27" t="s">
        <v>150</v>
      </c>
      <c r="B63" s="67" t="s">
        <v>72</v>
      </c>
      <c r="C63" s="125" t="s">
        <v>4</v>
      </c>
      <c r="D63" s="105"/>
      <c r="E63" s="105">
        <v>19948</v>
      </c>
      <c r="F63" s="105"/>
      <c r="G63" s="105">
        <v>23267</v>
      </c>
      <c r="H63" s="54"/>
      <c r="I63" s="51">
        <v>25858</v>
      </c>
      <c r="J63" s="54"/>
      <c r="K63" s="51">
        <v>25052</v>
      </c>
      <c r="L63" s="54"/>
      <c r="M63" s="53">
        <v>24477</v>
      </c>
      <c r="N63" s="54"/>
      <c r="O63" s="80">
        <v>29480</v>
      </c>
      <c r="P63" s="80"/>
      <c r="Q63" s="149">
        <f t="shared" si="1"/>
        <v>148082</v>
      </c>
      <c r="R63" s="80"/>
      <c r="S63" s="80">
        <v>28900</v>
      </c>
      <c r="T63" s="80"/>
      <c r="U63" s="146">
        <f t="shared" si="3"/>
        <v>176982</v>
      </c>
      <c r="V63" s="114"/>
      <c r="W63" s="80">
        <v>27573</v>
      </c>
      <c r="X63" s="96"/>
      <c r="Y63" s="102">
        <f t="shared" si="4"/>
        <v>204555</v>
      </c>
      <c r="Z63" s="162"/>
      <c r="AA63" s="162">
        <f t="shared" si="2"/>
        <v>140.454414369876</v>
      </c>
      <c r="AB63" s="96"/>
      <c r="AC63" s="47">
        <v>69340</v>
      </c>
      <c r="AD63" s="49"/>
      <c r="AE63" s="49">
        <v>80868</v>
      </c>
      <c r="AF63" s="49"/>
      <c r="AG63" s="49">
        <v>95870</v>
      </c>
      <c r="AH63" s="49"/>
      <c r="AI63" s="49">
        <v>126869</v>
      </c>
      <c r="AJ63" s="80"/>
      <c r="AK63" s="80">
        <v>145638</v>
      </c>
    </row>
    <row r="64" spans="1:37" s="45" customFormat="1" ht="15" customHeight="1" hidden="1">
      <c r="A64" s="26" t="s">
        <v>95</v>
      </c>
      <c r="B64" s="43" t="s">
        <v>73</v>
      </c>
      <c r="C64" s="124" t="s">
        <v>30</v>
      </c>
      <c r="D64" s="106"/>
      <c r="E64" s="106"/>
      <c r="F64" s="106"/>
      <c r="G64" s="106"/>
      <c r="H64" s="54"/>
      <c r="I64" s="51"/>
      <c r="J64" s="54"/>
      <c r="K64" s="51"/>
      <c r="L64" s="54"/>
      <c r="M64" s="51"/>
      <c r="N64" s="54"/>
      <c r="O64" s="80"/>
      <c r="P64" s="80"/>
      <c r="Q64" s="149">
        <f t="shared" si="1"/>
        <v>0</v>
      </c>
      <c r="R64" s="80"/>
      <c r="S64" s="80"/>
      <c r="T64" s="53"/>
      <c r="U64" s="146">
        <f t="shared" si="3"/>
        <v>0</v>
      </c>
      <c r="V64" s="135"/>
      <c r="W64" s="80"/>
      <c r="X64" s="98"/>
      <c r="Y64" s="102">
        <f t="shared" si="4"/>
        <v>0</v>
      </c>
      <c r="Z64" s="167"/>
      <c r="AA64" s="162" t="e">
        <f t="shared" si="2"/>
        <v>#DIV/0!</v>
      </c>
      <c r="AB64" s="98"/>
      <c r="AC64" s="97"/>
      <c r="AD64" s="87"/>
      <c r="AE64" s="87"/>
      <c r="AF64" s="87"/>
      <c r="AG64" s="87"/>
      <c r="AH64" s="87"/>
      <c r="AI64" s="87"/>
      <c r="AJ64" s="80"/>
      <c r="AK64" s="80"/>
    </row>
    <row r="65" spans="1:37" s="45" customFormat="1" ht="15" customHeight="1" hidden="1">
      <c r="A65" s="8" t="s">
        <v>96</v>
      </c>
      <c r="B65" s="43" t="s">
        <v>74</v>
      </c>
      <c r="C65" s="124" t="s">
        <v>30</v>
      </c>
      <c r="D65" s="106"/>
      <c r="E65" s="106"/>
      <c r="F65" s="106"/>
      <c r="G65" s="106"/>
      <c r="H65" s="54"/>
      <c r="I65" s="51"/>
      <c r="J65" s="54"/>
      <c r="K65" s="51"/>
      <c r="L65" s="54"/>
      <c r="M65" s="51"/>
      <c r="N65" s="54"/>
      <c r="O65" s="80"/>
      <c r="P65" s="80"/>
      <c r="Q65" s="149">
        <f t="shared" si="1"/>
        <v>0</v>
      </c>
      <c r="R65" s="80"/>
      <c r="S65" s="80"/>
      <c r="T65" s="53"/>
      <c r="U65" s="146">
        <f t="shared" si="3"/>
        <v>0</v>
      </c>
      <c r="V65" s="134"/>
      <c r="W65" s="80"/>
      <c r="X65" s="98"/>
      <c r="Y65" s="102">
        <f t="shared" si="4"/>
        <v>0</v>
      </c>
      <c r="Z65" s="167"/>
      <c r="AA65" s="162" t="e">
        <f t="shared" si="2"/>
        <v>#DIV/0!</v>
      </c>
      <c r="AB65" s="98"/>
      <c r="AC65" s="97"/>
      <c r="AD65" s="87"/>
      <c r="AE65" s="87"/>
      <c r="AF65" s="87"/>
      <c r="AG65" s="87"/>
      <c r="AH65" s="87"/>
      <c r="AI65" s="87"/>
      <c r="AJ65" s="80"/>
      <c r="AK65" s="80"/>
    </row>
    <row r="66" spans="1:37" s="45" customFormat="1" ht="15" customHeight="1" hidden="1">
      <c r="A66" s="27" t="s">
        <v>97</v>
      </c>
      <c r="B66" s="43" t="s">
        <v>75</v>
      </c>
      <c r="C66" s="124" t="s">
        <v>30</v>
      </c>
      <c r="D66" s="106"/>
      <c r="E66" s="106"/>
      <c r="F66" s="106"/>
      <c r="G66" s="106"/>
      <c r="H66" s="54"/>
      <c r="I66" s="53"/>
      <c r="J66" s="54"/>
      <c r="K66" s="53"/>
      <c r="L66" s="54"/>
      <c r="M66" s="53"/>
      <c r="N66" s="54"/>
      <c r="O66" s="80"/>
      <c r="P66" s="80"/>
      <c r="Q66" s="149">
        <f t="shared" si="1"/>
        <v>0</v>
      </c>
      <c r="R66" s="80"/>
      <c r="S66" s="80"/>
      <c r="T66" s="53"/>
      <c r="U66" s="146">
        <f t="shared" si="3"/>
        <v>0</v>
      </c>
      <c r="V66" s="134"/>
      <c r="W66" s="80"/>
      <c r="X66" s="98"/>
      <c r="Y66" s="102">
        <f t="shared" si="4"/>
        <v>0</v>
      </c>
      <c r="Z66" s="167"/>
      <c r="AA66" s="162" t="e">
        <f t="shared" si="2"/>
        <v>#DIV/0!</v>
      </c>
      <c r="AB66" s="98"/>
      <c r="AC66" s="97"/>
      <c r="AD66" s="87"/>
      <c r="AE66" s="87"/>
      <c r="AF66" s="87"/>
      <c r="AG66" s="87"/>
      <c r="AH66" s="87"/>
      <c r="AI66" s="87"/>
      <c r="AJ66" s="80"/>
      <c r="AK66" s="80"/>
    </row>
    <row r="67" spans="1:37" s="68" customFormat="1" ht="15" customHeight="1">
      <c r="A67" s="26" t="s">
        <v>151</v>
      </c>
      <c r="B67" s="67" t="s">
        <v>76</v>
      </c>
      <c r="C67" s="125" t="s">
        <v>4</v>
      </c>
      <c r="D67" s="105"/>
      <c r="E67" s="105">
        <v>80291</v>
      </c>
      <c r="F67" s="105"/>
      <c r="G67" s="105">
        <v>88946</v>
      </c>
      <c r="H67" s="54"/>
      <c r="I67" s="75">
        <v>104293</v>
      </c>
      <c r="J67" s="54"/>
      <c r="K67" s="75">
        <v>89696</v>
      </c>
      <c r="L67" s="54"/>
      <c r="M67" s="80">
        <v>104460</v>
      </c>
      <c r="N67" s="54"/>
      <c r="O67" s="80">
        <v>114928</v>
      </c>
      <c r="P67" s="80"/>
      <c r="Q67" s="149">
        <f t="shared" si="1"/>
        <v>582614</v>
      </c>
      <c r="R67" s="80"/>
      <c r="S67" s="80">
        <v>134684</v>
      </c>
      <c r="T67" s="80"/>
      <c r="U67" s="146">
        <f t="shared" si="3"/>
        <v>717298</v>
      </c>
      <c r="V67" s="114"/>
      <c r="W67" s="80">
        <v>121581</v>
      </c>
      <c r="X67" s="47"/>
      <c r="Y67" s="102">
        <f t="shared" si="4"/>
        <v>838879</v>
      </c>
      <c r="Z67" s="162"/>
      <c r="AA67" s="162">
        <f t="shared" si="2"/>
        <v>126.88966569809214</v>
      </c>
      <c r="AB67" s="47"/>
      <c r="AC67" s="47">
        <v>308961</v>
      </c>
      <c r="AD67" s="49"/>
      <c r="AE67" s="49">
        <v>384500</v>
      </c>
      <c r="AF67" s="49"/>
      <c r="AG67" s="49">
        <v>458743</v>
      </c>
      <c r="AH67" s="49"/>
      <c r="AI67" s="49">
        <v>562205</v>
      </c>
      <c r="AJ67" s="80"/>
      <c r="AK67" s="80">
        <v>661109</v>
      </c>
    </row>
    <row r="68" spans="1:37" s="45" customFormat="1" ht="15" customHeight="1" hidden="1">
      <c r="A68" s="8" t="s">
        <v>98</v>
      </c>
      <c r="B68" s="43" t="s">
        <v>77</v>
      </c>
      <c r="C68" s="124" t="s">
        <v>30</v>
      </c>
      <c r="D68" s="106"/>
      <c r="E68" s="106"/>
      <c r="F68" s="106"/>
      <c r="G68" s="106"/>
      <c r="H68" s="54"/>
      <c r="I68" s="58"/>
      <c r="J68" s="54"/>
      <c r="K68" s="58"/>
      <c r="L68" s="54"/>
      <c r="M68" s="51"/>
      <c r="N68" s="54"/>
      <c r="O68" s="80"/>
      <c r="P68" s="80"/>
      <c r="Q68" s="149">
        <f t="shared" si="1"/>
        <v>0</v>
      </c>
      <c r="R68" s="80"/>
      <c r="S68" s="80"/>
      <c r="T68" s="53"/>
      <c r="U68" s="146">
        <f t="shared" si="3"/>
        <v>0</v>
      </c>
      <c r="V68" s="134"/>
      <c r="W68" s="80"/>
      <c r="X68" s="98"/>
      <c r="Y68" s="102">
        <f t="shared" si="4"/>
        <v>0</v>
      </c>
      <c r="Z68" s="167"/>
      <c r="AA68" s="162" t="e">
        <f t="shared" si="2"/>
        <v>#DIV/0!</v>
      </c>
      <c r="AB68" s="98"/>
      <c r="AC68" s="97"/>
      <c r="AD68" s="87"/>
      <c r="AE68" s="87"/>
      <c r="AF68" s="87"/>
      <c r="AG68" s="87"/>
      <c r="AH68" s="87"/>
      <c r="AI68" s="87"/>
      <c r="AJ68" s="80"/>
      <c r="AK68" s="80"/>
    </row>
    <row r="69" spans="1:37" s="45" customFormat="1" ht="15" customHeight="1" hidden="1">
      <c r="A69" s="26" t="s">
        <v>99</v>
      </c>
      <c r="B69" s="43" t="s">
        <v>104</v>
      </c>
      <c r="C69" s="125" t="s">
        <v>16</v>
      </c>
      <c r="D69" s="105"/>
      <c r="E69" s="105"/>
      <c r="F69" s="105"/>
      <c r="G69" s="105"/>
      <c r="H69" s="54"/>
      <c r="I69" s="58"/>
      <c r="J69" s="54"/>
      <c r="K69" s="58"/>
      <c r="L69" s="54"/>
      <c r="M69" s="51"/>
      <c r="N69" s="54"/>
      <c r="O69" s="80"/>
      <c r="P69" s="80"/>
      <c r="Q69" s="149">
        <f t="shared" si="1"/>
        <v>0</v>
      </c>
      <c r="R69" s="80"/>
      <c r="S69" s="80"/>
      <c r="T69" s="53"/>
      <c r="U69" s="146">
        <f t="shared" si="3"/>
        <v>0</v>
      </c>
      <c r="V69" s="134"/>
      <c r="W69" s="80"/>
      <c r="X69" s="98"/>
      <c r="Y69" s="102">
        <f t="shared" si="4"/>
        <v>0</v>
      </c>
      <c r="Z69" s="167"/>
      <c r="AA69" s="162" t="e">
        <f t="shared" si="2"/>
        <v>#DIV/0!</v>
      </c>
      <c r="AB69" s="98"/>
      <c r="AC69" s="97"/>
      <c r="AD69" s="87"/>
      <c r="AE69" s="87"/>
      <c r="AF69" s="87"/>
      <c r="AG69" s="87"/>
      <c r="AH69" s="87"/>
      <c r="AI69" s="87"/>
      <c r="AJ69" s="80"/>
      <c r="AK69" s="80"/>
    </row>
    <row r="70" spans="1:37" s="74" customFormat="1" ht="15" customHeight="1">
      <c r="A70" s="26" t="s">
        <v>152</v>
      </c>
      <c r="B70" s="67" t="s">
        <v>105</v>
      </c>
      <c r="C70" s="125" t="s">
        <v>4</v>
      </c>
      <c r="D70" s="105"/>
      <c r="E70" s="105">
        <v>14756</v>
      </c>
      <c r="F70" s="105"/>
      <c r="G70" s="105">
        <v>17731</v>
      </c>
      <c r="H70" s="54"/>
      <c r="I70" s="75">
        <v>17319</v>
      </c>
      <c r="J70" s="54"/>
      <c r="K70" s="75">
        <v>8997</v>
      </c>
      <c r="L70" s="54"/>
      <c r="M70" s="53">
        <v>7932</v>
      </c>
      <c r="N70" s="54"/>
      <c r="O70" s="80">
        <v>14594</v>
      </c>
      <c r="P70" s="80"/>
      <c r="Q70" s="149">
        <f t="shared" si="1"/>
        <v>81329</v>
      </c>
      <c r="R70" s="80"/>
      <c r="S70" s="80">
        <v>22673</v>
      </c>
      <c r="T70" s="80"/>
      <c r="U70" s="146">
        <f t="shared" si="3"/>
        <v>104002</v>
      </c>
      <c r="V70" s="136"/>
      <c r="W70" s="80">
        <v>24786</v>
      </c>
      <c r="X70" s="96"/>
      <c r="Y70" s="102">
        <f t="shared" si="4"/>
        <v>128788</v>
      </c>
      <c r="Z70" s="162"/>
      <c r="AA70" s="162">
        <f t="shared" si="2"/>
        <v>139.68026723932238</v>
      </c>
      <c r="AB70" s="96"/>
      <c r="AC70" s="47">
        <v>32647</v>
      </c>
      <c r="AD70" s="49"/>
      <c r="AE70" s="49">
        <v>39263</v>
      </c>
      <c r="AF70" s="49"/>
      <c r="AG70" s="49">
        <v>48128</v>
      </c>
      <c r="AH70" s="49"/>
      <c r="AI70" s="49">
        <v>68830</v>
      </c>
      <c r="AJ70" s="80"/>
      <c r="AK70" s="80">
        <v>92202</v>
      </c>
    </row>
    <row r="71" spans="1:37" s="45" customFormat="1" ht="15" customHeight="1" hidden="1">
      <c r="A71" s="8" t="s">
        <v>100</v>
      </c>
      <c r="B71" s="43" t="s">
        <v>106</v>
      </c>
      <c r="C71" s="125" t="s">
        <v>16</v>
      </c>
      <c r="D71" s="105"/>
      <c r="E71" s="105"/>
      <c r="F71" s="105"/>
      <c r="G71" s="105"/>
      <c r="H71" s="54"/>
      <c r="I71" s="58"/>
      <c r="J71" s="54"/>
      <c r="K71" s="58"/>
      <c r="L71" s="54"/>
      <c r="M71" s="51"/>
      <c r="N71" s="54"/>
      <c r="O71" s="80"/>
      <c r="P71" s="80"/>
      <c r="Q71" s="149">
        <f t="shared" si="1"/>
        <v>0</v>
      </c>
      <c r="R71" s="80"/>
      <c r="S71" s="80"/>
      <c r="T71" s="53"/>
      <c r="U71" s="146">
        <f t="shared" si="3"/>
        <v>0</v>
      </c>
      <c r="V71" s="134"/>
      <c r="W71" s="80"/>
      <c r="X71" s="98"/>
      <c r="Y71" s="102">
        <f t="shared" si="4"/>
        <v>0</v>
      </c>
      <c r="Z71" s="167"/>
      <c r="AA71" s="162" t="e">
        <f t="shared" si="2"/>
        <v>#DIV/0!</v>
      </c>
      <c r="AB71" s="98"/>
      <c r="AC71" s="97"/>
      <c r="AD71" s="87"/>
      <c r="AE71" s="87"/>
      <c r="AF71" s="87"/>
      <c r="AG71" s="87"/>
      <c r="AH71" s="87"/>
      <c r="AI71" s="87"/>
      <c r="AJ71" s="80"/>
      <c r="AK71" s="80"/>
    </row>
    <row r="72" spans="1:37" s="45" customFormat="1" ht="15" customHeight="1" hidden="1">
      <c r="A72" s="26" t="s">
        <v>101</v>
      </c>
      <c r="B72" s="43" t="s">
        <v>107</v>
      </c>
      <c r="C72" s="125" t="s">
        <v>4</v>
      </c>
      <c r="D72" s="105"/>
      <c r="E72" s="105"/>
      <c r="F72" s="105"/>
      <c r="G72" s="105"/>
      <c r="H72" s="54"/>
      <c r="I72" s="58"/>
      <c r="J72" s="54"/>
      <c r="K72" s="58"/>
      <c r="L72" s="54"/>
      <c r="M72" s="51"/>
      <c r="N72" s="54"/>
      <c r="O72" s="80"/>
      <c r="P72" s="80"/>
      <c r="Q72" s="149">
        <f t="shared" si="1"/>
        <v>0</v>
      </c>
      <c r="R72" s="80"/>
      <c r="S72" s="80"/>
      <c r="T72" s="53"/>
      <c r="U72" s="146">
        <f t="shared" si="3"/>
        <v>0</v>
      </c>
      <c r="V72" s="134"/>
      <c r="W72" s="80"/>
      <c r="X72" s="98"/>
      <c r="Y72" s="102">
        <f t="shared" si="4"/>
        <v>0</v>
      </c>
      <c r="Z72" s="167"/>
      <c r="AA72" s="162" t="e">
        <f t="shared" si="2"/>
        <v>#DIV/0!</v>
      </c>
      <c r="AB72" s="98"/>
      <c r="AC72" s="97"/>
      <c r="AD72" s="87"/>
      <c r="AE72" s="87"/>
      <c r="AF72" s="87"/>
      <c r="AG72" s="87"/>
      <c r="AH72" s="87"/>
      <c r="AI72" s="87"/>
      <c r="AJ72" s="80"/>
      <c r="AK72" s="80"/>
    </row>
    <row r="73" spans="1:37" s="45" customFormat="1" ht="15" customHeight="1" hidden="1">
      <c r="A73" s="26" t="s">
        <v>102</v>
      </c>
      <c r="B73" s="43" t="s">
        <v>108</v>
      </c>
      <c r="C73" s="124" t="s">
        <v>30</v>
      </c>
      <c r="D73" s="106"/>
      <c r="E73" s="106"/>
      <c r="F73" s="106"/>
      <c r="G73" s="106"/>
      <c r="H73" s="53"/>
      <c r="I73" s="59"/>
      <c r="J73" s="53"/>
      <c r="K73" s="59"/>
      <c r="L73" s="54"/>
      <c r="M73" s="53"/>
      <c r="N73" s="54"/>
      <c r="O73" s="80"/>
      <c r="P73" s="80"/>
      <c r="Q73" s="149">
        <f t="shared" si="1"/>
        <v>0</v>
      </c>
      <c r="R73" s="80"/>
      <c r="S73" s="80"/>
      <c r="T73" s="53"/>
      <c r="U73" s="146">
        <f t="shared" si="3"/>
        <v>0</v>
      </c>
      <c r="V73" s="135"/>
      <c r="W73" s="80"/>
      <c r="X73" s="98"/>
      <c r="Y73" s="102">
        <f t="shared" si="4"/>
        <v>0</v>
      </c>
      <c r="Z73" s="167"/>
      <c r="AA73" s="162" t="e">
        <f t="shared" si="2"/>
        <v>#DIV/0!</v>
      </c>
      <c r="AB73" s="98"/>
      <c r="AC73" s="97"/>
      <c r="AD73" s="87"/>
      <c r="AE73" s="87"/>
      <c r="AF73" s="87"/>
      <c r="AG73" s="87"/>
      <c r="AH73" s="87"/>
      <c r="AI73" s="87"/>
      <c r="AJ73" s="80"/>
      <c r="AK73" s="80"/>
    </row>
    <row r="74" spans="1:37" s="45" customFormat="1" ht="15" customHeight="1" hidden="1">
      <c r="A74" s="8" t="s">
        <v>103</v>
      </c>
      <c r="B74" s="43" t="s">
        <v>109</v>
      </c>
      <c r="C74" s="124" t="s">
        <v>30</v>
      </c>
      <c r="D74" s="106"/>
      <c r="E74" s="106"/>
      <c r="F74" s="106"/>
      <c r="G74" s="106"/>
      <c r="H74" s="51"/>
      <c r="I74" s="58"/>
      <c r="J74" s="51"/>
      <c r="K74" s="58"/>
      <c r="L74" s="54"/>
      <c r="M74" s="53"/>
      <c r="N74" s="54"/>
      <c r="O74" s="80"/>
      <c r="P74" s="80"/>
      <c r="Q74" s="149">
        <f t="shared" si="1"/>
        <v>0</v>
      </c>
      <c r="R74" s="80"/>
      <c r="S74" s="80"/>
      <c r="T74" s="53"/>
      <c r="U74" s="146">
        <f t="shared" si="3"/>
        <v>0</v>
      </c>
      <c r="V74" s="134"/>
      <c r="W74" s="80"/>
      <c r="X74" s="98"/>
      <c r="Y74" s="102">
        <f t="shared" si="4"/>
        <v>0</v>
      </c>
      <c r="Z74" s="167"/>
      <c r="AA74" s="162" t="e">
        <f t="shared" si="2"/>
        <v>#DIV/0!</v>
      </c>
      <c r="AB74" s="98"/>
      <c r="AC74" s="97"/>
      <c r="AD74" s="87"/>
      <c r="AE74" s="87"/>
      <c r="AF74" s="87"/>
      <c r="AG74" s="87"/>
      <c r="AH74" s="87"/>
      <c r="AI74" s="87"/>
      <c r="AJ74" s="80"/>
      <c r="AK74" s="80"/>
    </row>
    <row r="75" spans="1:37" s="74" customFormat="1" ht="15" customHeight="1">
      <c r="A75" s="46" t="s">
        <v>153</v>
      </c>
      <c r="B75" s="76" t="s">
        <v>110</v>
      </c>
      <c r="C75" s="126" t="s">
        <v>4</v>
      </c>
      <c r="D75" s="107"/>
      <c r="E75" s="107">
        <v>110986</v>
      </c>
      <c r="F75" s="107"/>
      <c r="G75" s="107">
        <v>113656</v>
      </c>
      <c r="H75" s="60"/>
      <c r="I75" s="77">
        <v>143961</v>
      </c>
      <c r="J75" s="60"/>
      <c r="K75" s="77">
        <v>115539</v>
      </c>
      <c r="L75" s="61"/>
      <c r="M75" s="77">
        <v>122668</v>
      </c>
      <c r="N75" s="62"/>
      <c r="O75" s="101">
        <v>123407</v>
      </c>
      <c r="P75" s="101"/>
      <c r="Q75" s="149">
        <f t="shared" si="1"/>
        <v>730217</v>
      </c>
      <c r="R75" s="101"/>
      <c r="S75" s="101">
        <v>137345</v>
      </c>
      <c r="T75" s="101"/>
      <c r="U75" s="146">
        <f t="shared" si="3"/>
        <v>867562</v>
      </c>
      <c r="V75" s="137"/>
      <c r="W75" s="101">
        <v>186205</v>
      </c>
      <c r="X75" s="99"/>
      <c r="Y75" s="172">
        <f t="shared" si="4"/>
        <v>1053767</v>
      </c>
      <c r="Z75" s="168"/>
      <c r="AA75" s="168">
        <f t="shared" si="2"/>
        <v>122.50241513320724</v>
      </c>
      <c r="AB75" s="99"/>
      <c r="AC75" s="100">
        <v>434335</v>
      </c>
      <c r="AD75" s="61"/>
      <c r="AE75" s="61">
        <v>570716</v>
      </c>
      <c r="AF75" s="61"/>
      <c r="AG75" s="61">
        <v>520857</v>
      </c>
      <c r="AH75" s="61"/>
      <c r="AI75" s="61">
        <v>781677</v>
      </c>
      <c r="AJ75" s="101"/>
      <c r="AK75" s="101">
        <v>860201</v>
      </c>
    </row>
    <row r="76" spans="2:33" s="9" customFormat="1" ht="19.5" customHeight="1">
      <c r="B76" s="10" t="s">
        <v>2</v>
      </c>
      <c r="C76" s="11"/>
      <c r="D76" s="11"/>
      <c r="E76" s="11"/>
      <c r="F76" s="11"/>
      <c r="G76" s="11"/>
      <c r="J76" s="203" t="s">
        <v>124</v>
      </c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88"/>
      <c r="AC76" s="88"/>
      <c r="AD76" s="78"/>
      <c r="AE76" s="78"/>
      <c r="AF76" s="78"/>
      <c r="AG76" s="78"/>
    </row>
    <row r="77" spans="2:33" s="9" customFormat="1" ht="19.5" customHeight="1">
      <c r="B77" s="12"/>
      <c r="C77" s="13"/>
      <c r="D77" s="13"/>
      <c r="E77" s="13"/>
      <c r="F77" s="13"/>
      <c r="G77" s="13"/>
      <c r="H77" s="14"/>
      <c r="I77" s="15"/>
      <c r="J77" s="16"/>
      <c r="K77" s="16"/>
      <c r="L77" s="16"/>
      <c r="M77" s="16"/>
      <c r="O77" s="16"/>
      <c r="P77" s="16"/>
      <c r="Q77" s="16"/>
      <c r="R77" s="16"/>
      <c r="S77" s="16"/>
      <c r="T77" s="16"/>
      <c r="V77" s="150"/>
      <c r="W77" s="187" t="s">
        <v>125</v>
      </c>
      <c r="X77" s="187"/>
      <c r="Y77" s="187"/>
      <c r="Z77" s="187"/>
      <c r="AA77" s="187"/>
      <c r="AB77" s="88"/>
      <c r="AC77" s="88"/>
      <c r="AD77" s="78"/>
      <c r="AE77" s="78"/>
      <c r="AF77" s="78"/>
      <c r="AG77" s="78"/>
    </row>
    <row r="78" spans="1:33" s="9" customFormat="1" ht="19.5" customHeight="1">
      <c r="A78" s="17" t="s">
        <v>10</v>
      </c>
      <c r="B78" s="12"/>
      <c r="C78" s="220" t="s">
        <v>121</v>
      </c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16"/>
      <c r="W78" s="188" t="s">
        <v>126</v>
      </c>
      <c r="X78" s="188"/>
      <c r="Y78" s="188"/>
      <c r="Z78" s="188"/>
      <c r="AA78" s="188"/>
      <c r="AB78" s="88"/>
      <c r="AC78" s="88"/>
      <c r="AD78" s="78"/>
      <c r="AE78" s="78"/>
      <c r="AF78" s="78"/>
      <c r="AG78" s="78"/>
    </row>
    <row r="79" spans="1:33" s="9" customFormat="1" ht="18.75">
      <c r="A79" s="19"/>
      <c r="B79" s="12"/>
      <c r="C79" s="13"/>
      <c r="D79" s="13"/>
      <c r="E79" s="13"/>
      <c r="F79" s="13"/>
      <c r="G79" s="13"/>
      <c r="H79" s="14"/>
      <c r="I79" s="204"/>
      <c r="J79" s="205"/>
      <c r="K79" s="205"/>
      <c r="L79" s="20"/>
      <c r="M79" s="109"/>
      <c r="O79" s="204"/>
      <c r="P79" s="204"/>
      <c r="Q79" s="204"/>
      <c r="R79" s="204"/>
      <c r="S79" s="204"/>
      <c r="T79" s="204"/>
      <c r="U79" s="204"/>
      <c r="V79" s="204"/>
      <c r="W79" s="204"/>
      <c r="X79" s="88"/>
      <c r="Y79" s="88"/>
      <c r="Z79" s="157"/>
      <c r="AA79" s="157"/>
      <c r="AB79" s="88"/>
      <c r="AC79" s="88"/>
      <c r="AD79" s="78"/>
      <c r="AE79" s="78"/>
      <c r="AF79" s="78"/>
      <c r="AG79" s="78"/>
    </row>
    <row r="80" spans="2:33" s="9" customFormat="1" ht="15.75" customHeight="1">
      <c r="B80" s="12"/>
      <c r="C80" s="21"/>
      <c r="D80" s="21"/>
      <c r="E80" s="21"/>
      <c r="F80" s="21"/>
      <c r="G80" s="21"/>
      <c r="H80" s="14"/>
      <c r="I80" s="14"/>
      <c r="J80" s="16"/>
      <c r="K80" s="16"/>
      <c r="L80" s="16"/>
      <c r="M80" s="16"/>
      <c r="V80" s="129"/>
      <c r="X80" s="88"/>
      <c r="Y80" s="88"/>
      <c r="Z80" s="157"/>
      <c r="AA80" s="157"/>
      <c r="AB80" s="88"/>
      <c r="AC80" s="88"/>
      <c r="AD80" s="78"/>
      <c r="AE80" s="78"/>
      <c r="AF80" s="78"/>
      <c r="AG80" s="78"/>
    </row>
    <row r="81" spans="2:33" s="9" customFormat="1" ht="15.75" customHeight="1">
      <c r="B81" s="12"/>
      <c r="C81" s="21"/>
      <c r="D81" s="21"/>
      <c r="E81" s="21"/>
      <c r="F81" s="21"/>
      <c r="G81" s="21"/>
      <c r="H81" s="14"/>
      <c r="I81" s="14"/>
      <c r="J81" s="16"/>
      <c r="K81" s="16"/>
      <c r="L81" s="16"/>
      <c r="M81" s="16"/>
      <c r="O81" s="226"/>
      <c r="P81" s="226"/>
      <c r="Q81" s="226"/>
      <c r="R81" s="226"/>
      <c r="S81" s="226"/>
      <c r="T81" s="226"/>
      <c r="U81" s="226"/>
      <c r="V81" s="226"/>
      <c r="X81" s="88"/>
      <c r="Y81" s="88"/>
      <c r="Z81" s="157"/>
      <c r="AA81" s="157"/>
      <c r="AB81" s="88"/>
      <c r="AC81" s="88"/>
      <c r="AD81" s="78"/>
      <c r="AE81" s="78"/>
      <c r="AF81" s="78"/>
      <c r="AG81" s="78"/>
    </row>
    <row r="82" spans="1:33" s="9" customFormat="1" ht="15.75" customHeight="1">
      <c r="A82" s="22"/>
      <c r="B82" s="12"/>
      <c r="C82" s="13"/>
      <c r="D82" s="13"/>
      <c r="E82" s="13"/>
      <c r="F82" s="13"/>
      <c r="G82" s="13"/>
      <c r="H82" s="23"/>
      <c r="I82" s="14"/>
      <c r="J82" s="24"/>
      <c r="K82" s="24"/>
      <c r="L82" s="24"/>
      <c r="M82" s="24"/>
      <c r="V82" s="129"/>
      <c r="X82" s="88"/>
      <c r="Y82" s="88"/>
      <c r="Z82" s="157"/>
      <c r="AA82" s="157"/>
      <c r="AB82" s="88"/>
      <c r="AC82" s="88"/>
      <c r="AD82" s="78"/>
      <c r="AE82" s="78"/>
      <c r="AF82" s="78"/>
      <c r="AG82" s="78"/>
    </row>
    <row r="83" spans="2:33" s="9" customFormat="1" ht="15.75" customHeight="1">
      <c r="B83" s="12"/>
      <c r="C83" s="213" t="s">
        <v>120</v>
      </c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141"/>
      <c r="W83" s="213" t="s">
        <v>127</v>
      </c>
      <c r="X83" s="213"/>
      <c r="Y83" s="213"/>
      <c r="Z83" s="213"/>
      <c r="AA83" s="213"/>
      <c r="AB83" s="88"/>
      <c r="AC83" s="88"/>
      <c r="AD83" s="78"/>
      <c r="AE83" s="78"/>
      <c r="AF83" s="78"/>
      <c r="AG83" s="78"/>
    </row>
    <row r="84" spans="1:33" s="9" customFormat="1" ht="15.75" customHeight="1">
      <c r="A84" s="28" t="s">
        <v>78</v>
      </c>
      <c r="B84" s="25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141"/>
      <c r="W84" s="213"/>
      <c r="X84" s="213"/>
      <c r="Y84" s="213"/>
      <c r="Z84" s="213"/>
      <c r="AA84" s="213"/>
      <c r="AB84" s="88"/>
      <c r="AC84" s="88"/>
      <c r="AD84" s="78"/>
      <c r="AE84" s="78"/>
      <c r="AF84" s="78"/>
      <c r="AG84" s="78"/>
    </row>
    <row r="85" spans="9:13" ht="18.75">
      <c r="I85" s="69"/>
      <c r="J85" s="69"/>
      <c r="K85" s="69"/>
      <c r="L85" s="69"/>
      <c r="M85" s="69"/>
    </row>
    <row r="86" spans="9:13" ht="18.75">
      <c r="I86" s="69"/>
      <c r="J86" s="69"/>
      <c r="K86" s="69"/>
      <c r="L86" s="69"/>
      <c r="M86" s="69"/>
    </row>
    <row r="87" spans="9:13" ht="18.75">
      <c r="I87" s="69"/>
      <c r="J87" s="69"/>
      <c r="K87" s="69"/>
      <c r="L87" s="69"/>
      <c r="M87" s="69"/>
    </row>
    <row r="88" spans="9:13" ht="18.75">
      <c r="I88" s="69"/>
      <c r="J88" s="69"/>
      <c r="K88" s="69"/>
      <c r="L88" s="69"/>
      <c r="M88" s="69"/>
    </row>
    <row r="89" spans="9:13" ht="18.75">
      <c r="I89" s="69"/>
      <c r="J89" s="69"/>
      <c r="K89" s="69"/>
      <c r="L89" s="69"/>
      <c r="M89" s="69"/>
    </row>
    <row r="90" spans="9:13" ht="18.75">
      <c r="I90" s="69"/>
      <c r="J90" s="69"/>
      <c r="K90" s="69"/>
      <c r="L90" s="69"/>
      <c r="M90" s="69"/>
    </row>
    <row r="91" spans="9:13" ht="18.75">
      <c r="I91" s="69"/>
      <c r="J91" s="69"/>
      <c r="K91" s="69"/>
      <c r="L91" s="69"/>
      <c r="M91" s="69"/>
    </row>
    <row r="92" spans="9:13" ht="18.75">
      <c r="I92" s="69"/>
      <c r="J92" s="69"/>
      <c r="K92" s="69"/>
      <c r="L92" s="69"/>
      <c r="M92" s="69"/>
    </row>
    <row r="93" spans="9:13" ht="18.75">
      <c r="I93" s="69"/>
      <c r="J93" s="69"/>
      <c r="K93" s="69"/>
      <c r="L93" s="69"/>
      <c r="M93" s="69"/>
    </row>
    <row r="94" spans="9:13" ht="18.75">
      <c r="I94" s="69"/>
      <c r="J94" s="69"/>
      <c r="K94" s="69"/>
      <c r="L94" s="69"/>
      <c r="M94" s="69"/>
    </row>
    <row r="95" spans="9:13" ht="18.75">
      <c r="I95" s="69"/>
      <c r="J95" s="69"/>
      <c r="K95" s="69"/>
      <c r="L95" s="69"/>
      <c r="M95" s="69"/>
    </row>
    <row r="96" spans="9:13" ht="18.75">
      <c r="I96" s="69"/>
      <c r="J96" s="69"/>
      <c r="K96" s="69"/>
      <c r="L96" s="69"/>
      <c r="M96" s="69"/>
    </row>
    <row r="97" spans="9:13" ht="18.75">
      <c r="I97" s="69"/>
      <c r="J97" s="69"/>
      <c r="K97" s="69"/>
      <c r="L97" s="69"/>
      <c r="M97" s="69"/>
    </row>
    <row r="98" spans="9:13" ht="18.75">
      <c r="I98" s="69"/>
      <c r="J98" s="69"/>
      <c r="K98" s="69"/>
      <c r="L98" s="69"/>
      <c r="M98" s="69"/>
    </row>
    <row r="99" spans="9:13" ht="18.75">
      <c r="I99" s="69"/>
      <c r="J99" s="69"/>
      <c r="K99" s="69"/>
      <c r="L99" s="69"/>
      <c r="M99" s="69"/>
    </row>
    <row r="100" spans="9:13" ht="18.75">
      <c r="I100" s="69"/>
      <c r="J100" s="69"/>
      <c r="K100" s="69"/>
      <c r="L100" s="69"/>
      <c r="M100" s="69"/>
    </row>
    <row r="101" spans="9:13" ht="18.75">
      <c r="I101" s="69"/>
      <c r="J101" s="69"/>
      <c r="K101" s="69"/>
      <c r="L101" s="69"/>
      <c r="M101" s="69"/>
    </row>
    <row r="102" spans="9:13" ht="18.75">
      <c r="I102" s="69"/>
      <c r="J102" s="69"/>
      <c r="K102" s="69"/>
      <c r="L102" s="69"/>
      <c r="M102" s="69"/>
    </row>
    <row r="103" spans="9:13" ht="18.75">
      <c r="I103" s="69"/>
      <c r="J103" s="69"/>
      <c r="K103" s="69"/>
      <c r="L103" s="69"/>
      <c r="M103" s="69"/>
    </row>
    <row r="104" spans="9:13" ht="18.75">
      <c r="I104" s="69"/>
      <c r="J104" s="69"/>
      <c r="K104" s="69"/>
      <c r="L104" s="69"/>
      <c r="M104" s="69"/>
    </row>
    <row r="105" spans="9:13" ht="18.75">
      <c r="I105" s="69"/>
      <c r="J105" s="69"/>
      <c r="K105" s="69"/>
      <c r="L105" s="69"/>
      <c r="M105" s="69"/>
    </row>
    <row r="106" spans="9:13" ht="18.75">
      <c r="I106" s="69"/>
      <c r="J106" s="69"/>
      <c r="K106" s="69"/>
      <c r="L106" s="69"/>
      <c r="M106" s="69"/>
    </row>
    <row r="107" spans="9:13" ht="18.75">
      <c r="I107" s="69"/>
      <c r="J107" s="69"/>
      <c r="K107" s="69"/>
      <c r="L107" s="69"/>
      <c r="M107" s="69"/>
    </row>
    <row r="108" spans="9:13" ht="18.75">
      <c r="I108" s="69"/>
      <c r="J108" s="69"/>
      <c r="K108" s="69"/>
      <c r="L108" s="69"/>
      <c r="M108" s="69"/>
    </row>
    <row r="109" spans="9:13" ht="18.75">
      <c r="I109" s="69"/>
      <c r="J109" s="69"/>
      <c r="K109" s="69"/>
      <c r="L109" s="69"/>
      <c r="M109" s="69"/>
    </row>
    <row r="110" spans="9:13" ht="18.75">
      <c r="I110" s="69"/>
      <c r="J110" s="69"/>
      <c r="K110" s="69"/>
      <c r="L110" s="69"/>
      <c r="M110" s="69"/>
    </row>
    <row r="111" spans="9:13" ht="18.75">
      <c r="I111" s="69"/>
      <c r="J111" s="69"/>
      <c r="K111" s="69"/>
      <c r="L111" s="69"/>
      <c r="M111" s="69"/>
    </row>
    <row r="112" spans="9:13" ht="18.75">
      <c r="I112" s="69"/>
      <c r="J112" s="69"/>
      <c r="K112" s="69"/>
      <c r="L112" s="69"/>
      <c r="M112" s="69"/>
    </row>
    <row r="113" spans="9:13" ht="18.75">
      <c r="I113" s="69"/>
      <c r="J113" s="69"/>
      <c r="K113" s="69"/>
      <c r="L113" s="69"/>
      <c r="M113" s="69"/>
    </row>
    <row r="114" spans="9:13" ht="18.75">
      <c r="I114" s="69"/>
      <c r="J114" s="69"/>
      <c r="K114" s="69"/>
      <c r="L114" s="69"/>
      <c r="M114" s="69"/>
    </row>
    <row r="115" spans="9:13" ht="18.75">
      <c r="I115" s="69"/>
      <c r="J115" s="69"/>
      <c r="K115" s="69"/>
      <c r="L115" s="69"/>
      <c r="M115" s="69"/>
    </row>
    <row r="116" spans="9:13" ht="18.75">
      <c r="I116" s="69"/>
      <c r="J116" s="69"/>
      <c r="K116" s="69"/>
      <c r="L116" s="69"/>
      <c r="M116" s="69"/>
    </row>
    <row r="117" spans="9:13" ht="18.75">
      <c r="I117" s="69"/>
      <c r="J117" s="69"/>
      <c r="K117" s="69"/>
      <c r="L117" s="69"/>
      <c r="M117" s="69"/>
    </row>
    <row r="118" spans="9:13" ht="18.75">
      <c r="I118" s="69"/>
      <c r="J118" s="69"/>
      <c r="K118" s="69"/>
      <c r="L118" s="69"/>
      <c r="M118" s="69"/>
    </row>
    <row r="119" spans="9:13" ht="18.75">
      <c r="I119" s="69"/>
      <c r="J119" s="69"/>
      <c r="K119" s="69"/>
      <c r="L119" s="69"/>
      <c r="M119" s="69"/>
    </row>
    <row r="120" spans="9:13" ht="18.75">
      <c r="I120" s="69"/>
      <c r="J120" s="69"/>
      <c r="K120" s="69"/>
      <c r="L120" s="69"/>
      <c r="M120" s="69"/>
    </row>
    <row r="121" spans="9:13" ht="18.75">
      <c r="I121" s="69"/>
      <c r="J121" s="69"/>
      <c r="K121" s="69"/>
      <c r="L121" s="69"/>
      <c r="M121" s="69"/>
    </row>
    <row r="122" spans="9:13" ht="18.75">
      <c r="I122" s="69"/>
      <c r="J122" s="69"/>
      <c r="K122" s="69"/>
      <c r="L122" s="69"/>
      <c r="M122" s="69"/>
    </row>
    <row r="123" spans="9:13" ht="18.75">
      <c r="I123" s="69"/>
      <c r="J123" s="69"/>
      <c r="K123" s="69"/>
      <c r="L123" s="69"/>
      <c r="M123" s="69"/>
    </row>
    <row r="124" spans="9:13" ht="18.75">
      <c r="I124" s="69"/>
      <c r="J124" s="69"/>
      <c r="K124" s="69"/>
      <c r="L124" s="69"/>
      <c r="M124" s="69"/>
    </row>
    <row r="125" spans="9:13" ht="18.75">
      <c r="I125" s="69"/>
      <c r="J125" s="69"/>
      <c r="K125" s="69"/>
      <c r="L125" s="69"/>
      <c r="M125" s="69"/>
    </row>
    <row r="126" spans="9:13" ht="18.75">
      <c r="I126" s="69"/>
      <c r="J126" s="69"/>
      <c r="K126" s="69"/>
      <c r="L126" s="69"/>
      <c r="M126" s="69"/>
    </row>
    <row r="127" spans="9:13" ht="18.75">
      <c r="I127" s="69"/>
      <c r="J127" s="69"/>
      <c r="K127" s="69"/>
      <c r="L127" s="69"/>
      <c r="M127" s="69"/>
    </row>
    <row r="128" spans="9:13" ht="18.75">
      <c r="I128" s="69"/>
      <c r="J128" s="69"/>
      <c r="K128" s="69"/>
      <c r="L128" s="69"/>
      <c r="M128" s="69"/>
    </row>
    <row r="129" spans="9:13" ht="18.75">
      <c r="I129" s="69"/>
      <c r="J129" s="69"/>
      <c r="K129" s="69"/>
      <c r="L129" s="69"/>
      <c r="M129" s="69"/>
    </row>
    <row r="130" spans="9:13" ht="18.75">
      <c r="I130" s="69"/>
      <c r="J130" s="69"/>
      <c r="K130" s="69"/>
      <c r="L130" s="69"/>
      <c r="M130" s="69"/>
    </row>
    <row r="131" spans="9:13" ht="18.75">
      <c r="I131" s="69"/>
      <c r="J131" s="69"/>
      <c r="K131" s="69"/>
      <c r="L131" s="69"/>
      <c r="M131" s="69"/>
    </row>
    <row r="132" spans="9:13" ht="18.75">
      <c r="I132" s="69"/>
      <c r="J132" s="69"/>
      <c r="K132" s="69"/>
      <c r="L132" s="69"/>
      <c r="M132" s="69"/>
    </row>
    <row r="133" spans="9:13" ht="18.75">
      <c r="I133" s="69"/>
      <c r="J133" s="69"/>
      <c r="K133" s="69"/>
      <c r="L133" s="69"/>
      <c r="M133" s="69"/>
    </row>
    <row r="134" spans="9:13" ht="18.75">
      <c r="I134" s="69"/>
      <c r="J134" s="69"/>
      <c r="K134" s="69"/>
      <c r="L134" s="69"/>
      <c r="M134" s="69"/>
    </row>
    <row r="135" spans="9:13" ht="18.75">
      <c r="I135" s="69"/>
      <c r="J135" s="69"/>
      <c r="K135" s="69"/>
      <c r="L135" s="69"/>
      <c r="M135" s="69"/>
    </row>
    <row r="136" spans="9:13" ht="18.75">
      <c r="I136" s="69"/>
      <c r="J136" s="69"/>
      <c r="K136" s="69"/>
      <c r="L136" s="69"/>
      <c r="M136" s="69"/>
    </row>
    <row r="137" spans="9:13" ht="18.75">
      <c r="I137" s="69"/>
      <c r="J137" s="69"/>
      <c r="K137" s="69"/>
      <c r="L137" s="69"/>
      <c r="M137" s="69"/>
    </row>
    <row r="138" spans="9:13" ht="18.75">
      <c r="I138" s="69"/>
      <c r="J138" s="69"/>
      <c r="K138" s="69"/>
      <c r="L138" s="69"/>
      <c r="M138" s="69"/>
    </row>
    <row r="139" spans="9:13" ht="18.75">
      <c r="I139" s="69"/>
      <c r="J139" s="69"/>
      <c r="K139" s="69"/>
      <c r="L139" s="69"/>
      <c r="M139" s="69"/>
    </row>
    <row r="140" spans="9:13" ht="18.75">
      <c r="I140" s="69"/>
      <c r="J140" s="69"/>
      <c r="K140" s="69"/>
      <c r="L140" s="69"/>
      <c r="M140" s="69"/>
    </row>
    <row r="141" spans="9:13" ht="18.75">
      <c r="I141" s="69"/>
      <c r="J141" s="69"/>
      <c r="K141" s="69"/>
      <c r="L141" s="69"/>
      <c r="M141" s="69"/>
    </row>
    <row r="142" spans="9:13" ht="18.75">
      <c r="I142" s="69"/>
      <c r="J142" s="69"/>
      <c r="K142" s="69"/>
      <c r="L142" s="69"/>
      <c r="M142" s="69"/>
    </row>
    <row r="143" spans="9:13" ht="18.75">
      <c r="I143" s="69"/>
      <c r="J143" s="69"/>
      <c r="K143" s="69"/>
      <c r="L143" s="69"/>
      <c r="M143" s="69"/>
    </row>
    <row r="144" spans="9:13" ht="18.75">
      <c r="I144" s="69"/>
      <c r="J144" s="69"/>
      <c r="K144" s="69"/>
      <c r="L144" s="69"/>
      <c r="M144" s="69"/>
    </row>
    <row r="145" spans="9:13" ht="18.75">
      <c r="I145" s="69"/>
      <c r="J145" s="69"/>
      <c r="K145" s="69"/>
      <c r="L145" s="69"/>
      <c r="M145" s="69"/>
    </row>
    <row r="146" spans="9:13" ht="18.75">
      <c r="I146" s="69"/>
      <c r="J146" s="69"/>
      <c r="K146" s="69"/>
      <c r="L146" s="69"/>
      <c r="M146" s="69"/>
    </row>
    <row r="147" spans="9:13" ht="18.75">
      <c r="I147" s="69"/>
      <c r="J147" s="69"/>
      <c r="K147" s="69"/>
      <c r="L147" s="69"/>
      <c r="M147" s="69"/>
    </row>
    <row r="148" spans="9:13" ht="18.75">
      <c r="I148" s="69"/>
      <c r="J148" s="69"/>
      <c r="K148" s="69"/>
      <c r="L148" s="69"/>
      <c r="M148" s="69"/>
    </row>
    <row r="149" spans="9:13" ht="18.75">
      <c r="I149" s="69"/>
      <c r="J149" s="69"/>
      <c r="K149" s="69"/>
      <c r="L149" s="69"/>
      <c r="M149" s="69"/>
    </row>
    <row r="150" spans="9:13" ht="18.75">
      <c r="I150" s="69"/>
      <c r="J150" s="69"/>
      <c r="K150" s="69"/>
      <c r="L150" s="69"/>
      <c r="M150" s="69"/>
    </row>
    <row r="151" spans="9:13" ht="18.75">
      <c r="I151" s="69"/>
      <c r="J151" s="69"/>
      <c r="K151" s="69"/>
      <c r="L151" s="69"/>
      <c r="M151" s="69"/>
    </row>
    <row r="152" spans="9:13" ht="18.75">
      <c r="I152" s="69"/>
      <c r="J152" s="69"/>
      <c r="K152" s="69"/>
      <c r="L152" s="69"/>
      <c r="M152" s="69"/>
    </row>
    <row r="153" spans="9:13" ht="18.75">
      <c r="I153" s="69"/>
      <c r="J153" s="69"/>
      <c r="K153" s="69"/>
      <c r="L153" s="69"/>
      <c r="M153" s="69"/>
    </row>
    <row r="154" spans="9:13" ht="18.75">
      <c r="I154" s="69"/>
      <c r="J154" s="69"/>
      <c r="K154" s="69"/>
      <c r="L154" s="69"/>
      <c r="M154" s="69"/>
    </row>
    <row r="155" spans="9:13" ht="18.75">
      <c r="I155" s="69"/>
      <c r="J155" s="69"/>
      <c r="K155" s="69"/>
      <c r="L155" s="69"/>
      <c r="M155" s="69"/>
    </row>
    <row r="156" spans="9:13" ht="18.75">
      <c r="I156" s="69"/>
      <c r="J156" s="69"/>
      <c r="K156" s="69"/>
      <c r="L156" s="69"/>
      <c r="M156" s="69"/>
    </row>
    <row r="157" spans="9:13" ht="18.75">
      <c r="I157" s="69"/>
      <c r="J157" s="69"/>
      <c r="K157" s="69"/>
      <c r="L157" s="69"/>
      <c r="M157" s="69"/>
    </row>
    <row r="158" spans="9:13" ht="18.75">
      <c r="I158" s="69"/>
      <c r="J158" s="69"/>
      <c r="K158" s="69"/>
      <c r="L158" s="69"/>
      <c r="M158" s="69"/>
    </row>
    <row r="159" spans="9:13" ht="18.75">
      <c r="I159" s="69"/>
      <c r="J159" s="69"/>
      <c r="K159" s="69"/>
      <c r="L159" s="69"/>
      <c r="M159" s="69"/>
    </row>
    <row r="160" spans="9:13" ht="18.75">
      <c r="I160" s="69"/>
      <c r="J160" s="69"/>
      <c r="K160" s="69"/>
      <c r="L160" s="69"/>
      <c r="M160" s="69"/>
    </row>
    <row r="161" spans="9:13" ht="18.75">
      <c r="I161" s="69"/>
      <c r="J161" s="69"/>
      <c r="K161" s="69"/>
      <c r="L161" s="69"/>
      <c r="M161" s="69"/>
    </row>
    <row r="162" spans="9:13" ht="18.75">
      <c r="I162" s="69"/>
      <c r="J162" s="69"/>
      <c r="K162" s="69"/>
      <c r="L162" s="69"/>
      <c r="M162" s="69"/>
    </row>
    <row r="163" spans="9:13" ht="18.75">
      <c r="I163" s="69"/>
      <c r="J163" s="69"/>
      <c r="K163" s="69"/>
      <c r="L163" s="69"/>
      <c r="M163" s="69"/>
    </row>
    <row r="164" spans="9:13" ht="18.75">
      <c r="I164" s="69"/>
      <c r="J164" s="69"/>
      <c r="K164" s="69"/>
      <c r="L164" s="69"/>
      <c r="M164" s="69"/>
    </row>
    <row r="165" spans="9:13" ht="18.75">
      <c r="I165" s="69"/>
      <c r="J165" s="69"/>
      <c r="K165" s="69"/>
      <c r="L165" s="69"/>
      <c r="M165" s="69"/>
    </row>
    <row r="166" spans="9:13" ht="18.75">
      <c r="I166" s="69"/>
      <c r="J166" s="69"/>
      <c r="K166" s="69"/>
      <c r="L166" s="69"/>
      <c r="M166" s="69"/>
    </row>
    <row r="167" spans="9:13" ht="18.75">
      <c r="I167" s="69"/>
      <c r="J167" s="69"/>
      <c r="K167" s="69"/>
      <c r="L167" s="69"/>
      <c r="M167" s="69"/>
    </row>
    <row r="168" spans="9:13" ht="18.75">
      <c r="I168" s="69"/>
      <c r="J168" s="69"/>
      <c r="K168" s="69"/>
      <c r="L168" s="69"/>
      <c r="M168" s="69"/>
    </row>
    <row r="169" spans="9:13" ht="18.75">
      <c r="I169" s="69"/>
      <c r="J169" s="69"/>
      <c r="K169" s="69"/>
      <c r="L169" s="69"/>
      <c r="M169" s="69"/>
    </row>
    <row r="170" spans="9:13" ht="18.75">
      <c r="I170" s="69"/>
      <c r="J170" s="69"/>
      <c r="K170" s="69"/>
      <c r="L170" s="69"/>
      <c r="M170" s="69"/>
    </row>
    <row r="171" spans="9:13" ht="18.75">
      <c r="I171" s="69"/>
      <c r="J171" s="69"/>
      <c r="K171" s="69"/>
      <c r="L171" s="69"/>
      <c r="M171" s="69"/>
    </row>
    <row r="172" spans="9:13" ht="18.75">
      <c r="I172" s="69"/>
      <c r="J172" s="69"/>
      <c r="K172" s="69"/>
      <c r="L172" s="69"/>
      <c r="M172" s="69"/>
    </row>
    <row r="173" spans="9:13" ht="18.75">
      <c r="I173" s="69"/>
      <c r="J173" s="69"/>
      <c r="K173" s="69"/>
      <c r="L173" s="69"/>
      <c r="M173" s="69"/>
    </row>
    <row r="174" spans="9:13" ht="18.75">
      <c r="I174" s="69"/>
      <c r="J174" s="69"/>
      <c r="K174" s="69"/>
      <c r="L174" s="69"/>
      <c r="M174" s="69"/>
    </row>
    <row r="175" spans="9:13" ht="18.75">
      <c r="I175" s="69"/>
      <c r="J175" s="69"/>
      <c r="K175" s="69"/>
      <c r="L175" s="69"/>
      <c r="M175" s="69"/>
    </row>
    <row r="176" spans="9:13" ht="18.75">
      <c r="I176" s="69"/>
      <c r="J176" s="69"/>
      <c r="K176" s="69"/>
      <c r="L176" s="69"/>
      <c r="M176" s="69"/>
    </row>
    <row r="177" spans="9:13" ht="18.75">
      <c r="I177" s="69"/>
      <c r="J177" s="69"/>
      <c r="K177" s="69"/>
      <c r="L177" s="69"/>
      <c r="M177" s="69"/>
    </row>
    <row r="178" spans="9:13" ht="18.75">
      <c r="I178" s="69"/>
      <c r="J178" s="69"/>
      <c r="K178" s="69"/>
      <c r="L178" s="69"/>
      <c r="M178" s="69"/>
    </row>
    <row r="179" spans="9:13" ht="18.75">
      <c r="I179" s="69"/>
      <c r="J179" s="69"/>
      <c r="K179" s="69"/>
      <c r="L179" s="69"/>
      <c r="M179" s="69"/>
    </row>
    <row r="180" spans="9:13" ht="18.75">
      <c r="I180" s="69"/>
      <c r="J180" s="69"/>
      <c r="K180" s="69"/>
      <c r="L180" s="69"/>
      <c r="M180" s="69"/>
    </row>
    <row r="181" spans="9:13" ht="18.75">
      <c r="I181" s="69"/>
      <c r="J181" s="69"/>
      <c r="K181" s="69"/>
      <c r="L181" s="69"/>
      <c r="M181" s="69"/>
    </row>
    <row r="182" spans="9:13" ht="18.75">
      <c r="I182" s="69"/>
      <c r="J182" s="69"/>
      <c r="K182" s="69"/>
      <c r="L182" s="69"/>
      <c r="M182" s="69"/>
    </row>
    <row r="183" spans="9:13" ht="18.75">
      <c r="I183" s="69"/>
      <c r="J183" s="69"/>
      <c r="K183" s="69"/>
      <c r="L183" s="69"/>
      <c r="M183" s="69"/>
    </row>
    <row r="184" spans="9:13" ht="18.75">
      <c r="I184" s="69"/>
      <c r="J184" s="69"/>
      <c r="K184" s="69"/>
      <c r="L184" s="69"/>
      <c r="M184" s="69"/>
    </row>
    <row r="185" spans="9:13" ht="18.75">
      <c r="I185" s="69"/>
      <c r="J185" s="69"/>
      <c r="K185" s="69"/>
      <c r="L185" s="69"/>
      <c r="M185" s="69"/>
    </row>
    <row r="186" spans="9:13" ht="18.75">
      <c r="I186" s="69"/>
      <c r="J186" s="69"/>
      <c r="K186" s="69"/>
      <c r="L186" s="69"/>
      <c r="M186" s="69"/>
    </row>
    <row r="187" spans="9:13" ht="18.75">
      <c r="I187" s="69"/>
      <c r="J187" s="69"/>
      <c r="K187" s="69"/>
      <c r="L187" s="69"/>
      <c r="M187" s="69"/>
    </row>
    <row r="188" spans="9:13" ht="18.75">
      <c r="I188" s="69"/>
      <c r="J188" s="69"/>
      <c r="K188" s="69"/>
      <c r="L188" s="69"/>
      <c r="M188" s="69"/>
    </row>
    <row r="189" spans="9:13" ht="18.75">
      <c r="I189" s="69"/>
      <c r="J189" s="69"/>
      <c r="K189" s="69"/>
      <c r="L189" s="69"/>
      <c r="M189" s="69"/>
    </row>
    <row r="190" spans="9:13" ht="18.75">
      <c r="I190" s="69"/>
      <c r="J190" s="69"/>
      <c r="K190" s="69"/>
      <c r="L190" s="69"/>
      <c r="M190" s="69"/>
    </row>
    <row r="191" spans="9:13" ht="18.75">
      <c r="I191" s="69"/>
      <c r="J191" s="69"/>
      <c r="K191" s="69"/>
      <c r="L191" s="69"/>
      <c r="M191" s="69"/>
    </row>
    <row r="192" spans="9:13" ht="18.75">
      <c r="I192" s="69"/>
      <c r="J192" s="69"/>
      <c r="K192" s="69"/>
      <c r="L192" s="69"/>
      <c r="M192" s="69"/>
    </row>
    <row r="193" spans="9:13" ht="18.75">
      <c r="I193" s="69"/>
      <c r="J193" s="69"/>
      <c r="K193" s="69"/>
      <c r="L193" s="69"/>
      <c r="M193" s="69"/>
    </row>
    <row r="194" spans="9:13" ht="18.75">
      <c r="I194" s="69"/>
      <c r="J194" s="69"/>
      <c r="K194" s="69"/>
      <c r="L194" s="69"/>
      <c r="M194" s="69"/>
    </row>
    <row r="195" spans="9:13" ht="18.75">
      <c r="I195" s="69"/>
      <c r="J195" s="69"/>
      <c r="K195" s="69"/>
      <c r="L195" s="69"/>
      <c r="M195" s="69"/>
    </row>
    <row r="196" spans="9:13" ht="18.75">
      <c r="I196" s="69"/>
      <c r="J196" s="69"/>
      <c r="K196" s="69"/>
      <c r="L196" s="69"/>
      <c r="M196" s="69"/>
    </row>
    <row r="197" spans="9:13" ht="18.75">
      <c r="I197" s="69"/>
      <c r="J197" s="69"/>
      <c r="K197" s="69"/>
      <c r="L197" s="69"/>
      <c r="M197" s="69"/>
    </row>
    <row r="198" spans="9:13" ht="18.75">
      <c r="I198" s="69"/>
      <c r="J198" s="69"/>
      <c r="K198" s="69"/>
      <c r="L198" s="69"/>
      <c r="M198" s="69"/>
    </row>
    <row r="199" spans="9:13" ht="18.75">
      <c r="I199" s="69"/>
      <c r="J199" s="69"/>
      <c r="K199" s="69"/>
      <c r="L199" s="69"/>
      <c r="M199" s="69"/>
    </row>
    <row r="200" spans="9:13" ht="18.75">
      <c r="I200" s="69"/>
      <c r="J200" s="69"/>
      <c r="K200" s="69"/>
      <c r="L200" s="69"/>
      <c r="M200" s="69"/>
    </row>
    <row r="201" spans="9:13" ht="18.75">
      <c r="I201" s="69"/>
      <c r="J201" s="69"/>
      <c r="K201" s="69"/>
      <c r="L201" s="69"/>
      <c r="M201" s="69"/>
    </row>
    <row r="202" spans="9:13" ht="18.75">
      <c r="I202" s="69"/>
      <c r="J202" s="69"/>
      <c r="K202" s="69"/>
      <c r="L202" s="69"/>
      <c r="M202" s="69"/>
    </row>
    <row r="203" spans="9:13" ht="18.75">
      <c r="I203" s="69"/>
      <c r="J203" s="69"/>
      <c r="K203" s="69"/>
      <c r="L203" s="69"/>
      <c r="M203" s="69"/>
    </row>
    <row r="204" spans="9:13" ht="18.75">
      <c r="I204" s="69"/>
      <c r="J204" s="69"/>
      <c r="K204" s="69"/>
      <c r="L204" s="69"/>
      <c r="M204" s="69"/>
    </row>
    <row r="205" spans="9:13" ht="18.75">
      <c r="I205" s="69"/>
      <c r="J205" s="69"/>
      <c r="K205" s="69"/>
      <c r="L205" s="69"/>
      <c r="M205" s="69"/>
    </row>
    <row r="206" spans="9:13" ht="18.75">
      <c r="I206" s="69"/>
      <c r="J206" s="69"/>
      <c r="K206" s="69"/>
      <c r="L206" s="69"/>
      <c r="M206" s="69"/>
    </row>
    <row r="207" spans="9:13" ht="18.75">
      <c r="I207" s="69"/>
      <c r="J207" s="69"/>
      <c r="K207" s="69"/>
      <c r="L207" s="69"/>
      <c r="M207" s="69"/>
    </row>
    <row r="208" spans="9:13" ht="18.75">
      <c r="I208" s="69"/>
      <c r="J208" s="69"/>
      <c r="K208" s="69"/>
      <c r="L208" s="69"/>
      <c r="M208" s="69"/>
    </row>
    <row r="209" spans="9:13" ht="18.75">
      <c r="I209" s="69"/>
      <c r="J209" s="69"/>
      <c r="K209" s="69"/>
      <c r="L209" s="69"/>
      <c r="M209" s="69"/>
    </row>
    <row r="210" spans="9:13" ht="18.75">
      <c r="I210" s="69"/>
      <c r="J210" s="69"/>
      <c r="K210" s="69"/>
      <c r="L210" s="69"/>
      <c r="M210" s="69"/>
    </row>
    <row r="211" spans="9:13" ht="18.75">
      <c r="I211" s="69"/>
      <c r="J211" s="69"/>
      <c r="K211" s="69"/>
      <c r="L211" s="69"/>
      <c r="M211" s="69"/>
    </row>
    <row r="212" spans="9:13" ht="18.75">
      <c r="I212" s="69"/>
      <c r="J212" s="69"/>
      <c r="K212" s="69"/>
      <c r="L212" s="69"/>
      <c r="M212" s="69"/>
    </row>
    <row r="213" spans="9:13" ht="18.75">
      <c r="I213" s="69"/>
      <c r="J213" s="69"/>
      <c r="K213" s="69"/>
      <c r="L213" s="69"/>
      <c r="M213" s="69"/>
    </row>
    <row r="214" spans="9:13" ht="18.75">
      <c r="I214" s="69"/>
      <c r="J214" s="69"/>
      <c r="K214" s="69"/>
      <c r="L214" s="69"/>
      <c r="M214" s="69"/>
    </row>
    <row r="215" spans="9:13" ht="18.75">
      <c r="I215" s="69"/>
      <c r="J215" s="69"/>
      <c r="K215" s="69"/>
      <c r="L215" s="69"/>
      <c r="M215" s="69"/>
    </row>
    <row r="216" spans="9:13" ht="18.75">
      <c r="I216" s="69"/>
      <c r="J216" s="69"/>
      <c r="K216" s="69"/>
      <c r="L216" s="69"/>
      <c r="M216" s="69"/>
    </row>
    <row r="217" spans="9:13" ht="18.75">
      <c r="I217" s="69"/>
      <c r="J217" s="69"/>
      <c r="K217" s="69"/>
      <c r="L217" s="69"/>
      <c r="M217" s="69"/>
    </row>
    <row r="218" spans="9:13" ht="18.75">
      <c r="I218" s="69"/>
      <c r="J218" s="69"/>
      <c r="K218" s="69"/>
      <c r="L218" s="69"/>
      <c r="M218" s="69"/>
    </row>
    <row r="219" spans="9:13" ht="18.75">
      <c r="I219" s="69"/>
      <c r="J219" s="69"/>
      <c r="K219" s="69"/>
      <c r="L219" s="69"/>
      <c r="M219" s="69"/>
    </row>
    <row r="220" spans="9:13" ht="18.75">
      <c r="I220" s="69"/>
      <c r="J220" s="69"/>
      <c r="K220" s="69"/>
      <c r="L220" s="69"/>
      <c r="M220" s="69"/>
    </row>
    <row r="221" spans="9:13" ht="18.75">
      <c r="I221" s="69"/>
      <c r="J221" s="69"/>
      <c r="K221" s="69"/>
      <c r="L221" s="69"/>
      <c r="M221" s="69"/>
    </row>
    <row r="222" spans="9:13" ht="18.75">
      <c r="I222" s="69"/>
      <c r="J222" s="69"/>
      <c r="K222" s="69"/>
      <c r="L222" s="69"/>
      <c r="M222" s="69"/>
    </row>
    <row r="223" spans="9:13" ht="18.75">
      <c r="I223" s="69"/>
      <c r="J223" s="69"/>
      <c r="K223" s="69"/>
      <c r="L223" s="69"/>
      <c r="M223" s="69"/>
    </row>
    <row r="224" spans="9:13" ht="18.75">
      <c r="I224" s="69"/>
      <c r="J224" s="69"/>
      <c r="K224" s="69"/>
      <c r="L224" s="69"/>
      <c r="M224" s="69"/>
    </row>
    <row r="225" spans="9:13" ht="18.75">
      <c r="I225" s="69"/>
      <c r="J225" s="69"/>
      <c r="K225" s="69"/>
      <c r="L225" s="69"/>
      <c r="M225" s="69"/>
    </row>
    <row r="226" spans="9:13" ht="18.75">
      <c r="I226" s="69"/>
      <c r="J226" s="69"/>
      <c r="K226" s="69"/>
      <c r="L226" s="69"/>
      <c r="M226" s="69"/>
    </row>
    <row r="227" spans="9:13" ht="18.75">
      <c r="I227" s="69"/>
      <c r="J227" s="69"/>
      <c r="K227" s="69"/>
      <c r="L227" s="69"/>
      <c r="M227" s="69"/>
    </row>
    <row r="228" spans="9:13" ht="18.75">
      <c r="I228" s="69"/>
      <c r="J228" s="69"/>
      <c r="K228" s="69"/>
      <c r="L228" s="69"/>
      <c r="M228" s="69"/>
    </row>
  </sheetData>
  <sheetProtection/>
  <mergeCells count="68">
    <mergeCell ref="C78:U78"/>
    <mergeCell ref="C83:U84"/>
    <mergeCell ref="W83:AA84"/>
    <mergeCell ref="AH10:AI11"/>
    <mergeCell ref="AH12:AH14"/>
    <mergeCell ref="AI12:AI14"/>
    <mergeCell ref="Y12:Y14"/>
    <mergeCell ref="O81:V81"/>
    <mergeCell ref="H12:H14"/>
    <mergeCell ref="AD12:AD14"/>
    <mergeCell ref="B3:U3"/>
    <mergeCell ref="V10:W11"/>
    <mergeCell ref="Z10:AA11"/>
    <mergeCell ref="N12:N14"/>
    <mergeCell ref="AB14:AC14"/>
    <mergeCell ref="O12:O14"/>
    <mergeCell ref="T12:T14"/>
    <mergeCell ref="X10:Y11"/>
    <mergeCell ref="X12:X14"/>
    <mergeCell ref="I12:I14"/>
    <mergeCell ref="V2:AA2"/>
    <mergeCell ref="V3:AA3"/>
    <mergeCell ref="J76:AA76"/>
    <mergeCell ref="I79:K79"/>
    <mergeCell ref="O79:W79"/>
    <mergeCell ref="W12:W14"/>
    <mergeCell ref="Z12:Z14"/>
    <mergeCell ref="AA12:AA14"/>
    <mergeCell ref="T10:U11"/>
    <mergeCell ref="B2:U2"/>
    <mergeCell ref="J12:J14"/>
    <mergeCell ref="K12:K14"/>
    <mergeCell ref="L12:L14"/>
    <mergeCell ref="M12:M14"/>
    <mergeCell ref="AD10:AE11"/>
    <mergeCell ref="H10:I11"/>
    <mergeCell ref="R12:R14"/>
    <mergeCell ref="S12:S14"/>
    <mergeCell ref="P10:Q11"/>
    <mergeCell ref="P12:P14"/>
    <mergeCell ref="D12:D14"/>
    <mergeCell ref="E12:E14"/>
    <mergeCell ref="F12:F14"/>
    <mergeCell ref="G12:G14"/>
    <mergeCell ref="AF12:AF14"/>
    <mergeCell ref="J10:K11"/>
    <mergeCell ref="L10:M11"/>
    <mergeCell ref="N10:O11"/>
    <mergeCell ref="AF10:AG11"/>
    <mergeCell ref="R10:S11"/>
    <mergeCell ref="B1:K1"/>
    <mergeCell ref="O4:AA4"/>
    <mergeCell ref="O5:AA5"/>
    <mergeCell ref="W77:AA77"/>
    <mergeCell ref="W78:AA78"/>
    <mergeCell ref="A10:A14"/>
    <mergeCell ref="B10:B14"/>
    <mergeCell ref="C10:C14"/>
    <mergeCell ref="D10:E11"/>
    <mergeCell ref="F10:G11"/>
    <mergeCell ref="Q12:Q14"/>
    <mergeCell ref="AJ10:AK11"/>
    <mergeCell ref="AJ12:AJ14"/>
    <mergeCell ref="AK12:AK14"/>
    <mergeCell ref="AG12:AG14"/>
    <mergeCell ref="U12:U14"/>
    <mergeCell ref="V12:V14"/>
    <mergeCell ref="AE12:AE14"/>
  </mergeCells>
  <printOptions/>
  <pageMargins left="0.18" right="0.17" top="0.28" bottom="0.24" header="0.27" footer="0.26"/>
  <pageSetup horizontalDpi="600" verticalDpi="600" orientation="landscape" paperSize="9" scale="99" r:id="rId1"/>
  <colBreaks count="1" manualBreakCount="1"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8.72265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tuanpc</cp:lastModifiedBy>
  <cp:lastPrinted>2014-08-15T08:25:06Z</cp:lastPrinted>
  <dcterms:created xsi:type="dcterms:W3CDTF">2001-05-16T22:27:05Z</dcterms:created>
  <dcterms:modified xsi:type="dcterms:W3CDTF">2014-09-09T02:27:48Z</dcterms:modified>
  <cp:category/>
  <cp:version/>
  <cp:contentType/>
  <cp:contentStatus/>
</cp:coreProperties>
</file>